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185" yWindow="165" windowWidth="9630" windowHeight="10575" tabRatio="822" activeTab="6"/>
  </bookViews>
  <sheets>
    <sheet name="Титульный" sheetId="1" r:id="rId1"/>
    <sheet name="Приложения 1;5 город" sheetId="2" r:id="rId2"/>
    <sheet name="Приложение 1; 5 село" sheetId="3" r:id="rId3"/>
    <sheet name="Приложение 2 2015" sheetId="4" r:id="rId4"/>
    <sheet name="Приложение 2 2016" sheetId="5" r:id="rId5"/>
    <sheet name="Приложение 2 2017" sheetId="6" r:id="rId6"/>
    <sheet name="Приложение 3" sheetId="7" r:id="rId7"/>
    <sheet name="Приложение 4" sheetId="8" state="hidden" r:id="rId8"/>
    <sheet name="Отчет по ТП 2015" sheetId="9" r:id="rId9"/>
    <sheet name="Отчет по ТП 2016" sheetId="10" r:id="rId10"/>
    <sheet name="Отчет по ТП 2017" sheetId="11" r:id="rId11"/>
    <sheet name="Р.У. 1.3 (2016)" sheetId="12" r:id="rId12"/>
    <sheet name="Р.У. 1.6 (2016)" sheetId="13" r:id="rId13"/>
    <sheet name="Р.У. 1.3 (2017)" sheetId="14" r:id="rId14"/>
    <sheet name="Р.У. 1.6 (2017)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a" localSheetId="9">#REF!</definedName>
    <definedName name="\a" localSheetId="10">#REF!</definedName>
    <definedName name="\a" localSheetId="2">#REF!</definedName>
    <definedName name="\a" localSheetId="3">#REF!</definedName>
    <definedName name="\a" localSheetId="4">#REF!</definedName>
    <definedName name="\a" localSheetId="1">#REF!</definedName>
    <definedName name="\a" localSheetId="13">#REF!</definedName>
    <definedName name="\a" localSheetId="14">#REF!</definedName>
    <definedName name="\a">#REF!</definedName>
    <definedName name="\m" localSheetId="9">#REF!</definedName>
    <definedName name="\m" localSheetId="10">#REF!</definedName>
    <definedName name="\m" localSheetId="2">#REF!</definedName>
    <definedName name="\m" localSheetId="3">#REF!</definedName>
    <definedName name="\m" localSheetId="4">#REF!</definedName>
    <definedName name="\m" localSheetId="1">#REF!</definedName>
    <definedName name="\m" localSheetId="13">#REF!</definedName>
    <definedName name="\m" localSheetId="14">#REF!</definedName>
    <definedName name="\m">#REF!</definedName>
    <definedName name="\n" localSheetId="9">#REF!</definedName>
    <definedName name="\n" localSheetId="10">#REF!</definedName>
    <definedName name="\n" localSheetId="2">#REF!</definedName>
    <definedName name="\n" localSheetId="3">#REF!</definedName>
    <definedName name="\n" localSheetId="4">#REF!</definedName>
    <definedName name="\n" localSheetId="1">#REF!</definedName>
    <definedName name="\n" localSheetId="13">#REF!</definedName>
    <definedName name="\n" localSheetId="14">#REF!</definedName>
    <definedName name="\n">#REF!</definedName>
    <definedName name="\o" localSheetId="9">#REF!</definedName>
    <definedName name="\o" localSheetId="10">#REF!</definedName>
    <definedName name="\o" localSheetId="2">#REF!</definedName>
    <definedName name="\o" localSheetId="3">#REF!</definedName>
    <definedName name="\o" localSheetId="4">#REF!</definedName>
    <definedName name="\o" localSheetId="1">#REF!</definedName>
    <definedName name="\o" localSheetId="13">#REF!</definedName>
    <definedName name="\o" localSheetId="14">#REF!</definedName>
    <definedName name="\o">#REF!</definedName>
    <definedName name="__FY1">#N/A</definedName>
    <definedName name="__SP1" localSheetId="9">'[1]FES'!#REF!</definedName>
    <definedName name="__SP1" localSheetId="10">'[1]FES'!#REF!</definedName>
    <definedName name="__SP1" localSheetId="2">'[1]FES'!#REF!</definedName>
    <definedName name="__SP1" localSheetId="3">'[1]FES'!#REF!</definedName>
    <definedName name="__SP1" localSheetId="4">'[1]FES'!#REF!</definedName>
    <definedName name="__SP1" localSheetId="1">'[1]FES'!#REF!</definedName>
    <definedName name="__SP1" localSheetId="13">'[1]FES'!#REF!</definedName>
    <definedName name="__SP1" localSheetId="14">'[1]FES'!#REF!</definedName>
    <definedName name="__SP1">'[1]FES'!#REF!</definedName>
    <definedName name="__SP10" localSheetId="9">'[1]FES'!#REF!</definedName>
    <definedName name="__SP10" localSheetId="10">'[1]FES'!#REF!</definedName>
    <definedName name="__SP10" localSheetId="2">'[1]FES'!#REF!</definedName>
    <definedName name="__SP10" localSheetId="3">'[1]FES'!#REF!</definedName>
    <definedName name="__SP10" localSheetId="4">'[1]FES'!#REF!</definedName>
    <definedName name="__SP10" localSheetId="1">'[1]FES'!#REF!</definedName>
    <definedName name="__SP10" localSheetId="13">'[1]FES'!#REF!</definedName>
    <definedName name="__SP10" localSheetId="14">'[1]FES'!#REF!</definedName>
    <definedName name="__SP10">'[1]FES'!#REF!</definedName>
    <definedName name="__SP11" localSheetId="9">'[1]FES'!#REF!</definedName>
    <definedName name="__SP11" localSheetId="10">'[1]FES'!#REF!</definedName>
    <definedName name="__SP11" localSheetId="2">'[1]FES'!#REF!</definedName>
    <definedName name="__SP11" localSheetId="3">'[1]FES'!#REF!</definedName>
    <definedName name="__SP11" localSheetId="4">'[1]FES'!#REF!</definedName>
    <definedName name="__SP11" localSheetId="1">'[1]FES'!#REF!</definedName>
    <definedName name="__SP11" localSheetId="13">'[1]FES'!#REF!</definedName>
    <definedName name="__SP11" localSheetId="14">'[1]FES'!#REF!</definedName>
    <definedName name="__SP11">'[1]FES'!#REF!</definedName>
    <definedName name="__SP12" localSheetId="9">'[1]FES'!#REF!</definedName>
    <definedName name="__SP12" localSheetId="10">'[1]FES'!#REF!</definedName>
    <definedName name="__SP12" localSheetId="2">'[1]FES'!#REF!</definedName>
    <definedName name="__SP12" localSheetId="3">'[1]FES'!#REF!</definedName>
    <definedName name="__SP12" localSheetId="4">'[1]FES'!#REF!</definedName>
    <definedName name="__SP12" localSheetId="1">'[1]FES'!#REF!</definedName>
    <definedName name="__SP12" localSheetId="13">'[1]FES'!#REF!</definedName>
    <definedName name="__SP12" localSheetId="14">'[1]FES'!#REF!</definedName>
    <definedName name="__SP12">'[1]FES'!#REF!</definedName>
    <definedName name="__SP13" localSheetId="9">'[1]FES'!#REF!</definedName>
    <definedName name="__SP13" localSheetId="10">'[1]FES'!#REF!</definedName>
    <definedName name="__SP13" localSheetId="2">'[1]FES'!#REF!</definedName>
    <definedName name="__SP13" localSheetId="3">'[1]FES'!#REF!</definedName>
    <definedName name="__SP13" localSheetId="4">'[1]FES'!#REF!</definedName>
    <definedName name="__SP13" localSheetId="1">'[1]FES'!#REF!</definedName>
    <definedName name="__SP13" localSheetId="13">'[1]FES'!#REF!</definedName>
    <definedName name="__SP13" localSheetId="14">'[1]FES'!#REF!</definedName>
    <definedName name="__SP13">'[1]FES'!#REF!</definedName>
    <definedName name="__SP14" localSheetId="9">'[1]FES'!#REF!</definedName>
    <definedName name="__SP14" localSheetId="10">'[1]FES'!#REF!</definedName>
    <definedName name="__SP14" localSheetId="2">'[1]FES'!#REF!</definedName>
    <definedName name="__SP14" localSheetId="3">'[1]FES'!#REF!</definedName>
    <definedName name="__SP14" localSheetId="4">'[1]FES'!#REF!</definedName>
    <definedName name="__SP14" localSheetId="1">'[1]FES'!#REF!</definedName>
    <definedName name="__SP14" localSheetId="13">'[1]FES'!#REF!</definedName>
    <definedName name="__SP14" localSheetId="14">'[1]FES'!#REF!</definedName>
    <definedName name="__SP14">'[1]FES'!#REF!</definedName>
    <definedName name="__SP15" localSheetId="9">'[1]FES'!#REF!</definedName>
    <definedName name="__SP15" localSheetId="10">'[1]FES'!#REF!</definedName>
    <definedName name="__SP15" localSheetId="2">'[1]FES'!#REF!</definedName>
    <definedName name="__SP15" localSheetId="3">'[1]FES'!#REF!</definedName>
    <definedName name="__SP15" localSheetId="4">'[1]FES'!#REF!</definedName>
    <definedName name="__SP15" localSheetId="1">'[1]FES'!#REF!</definedName>
    <definedName name="__SP15" localSheetId="13">'[1]FES'!#REF!</definedName>
    <definedName name="__SP15" localSheetId="14">'[1]FES'!#REF!</definedName>
    <definedName name="__SP15">'[1]FES'!#REF!</definedName>
    <definedName name="__SP16" localSheetId="9">'[1]FES'!#REF!</definedName>
    <definedName name="__SP16" localSheetId="10">'[1]FES'!#REF!</definedName>
    <definedName name="__SP16" localSheetId="2">'[1]FES'!#REF!</definedName>
    <definedName name="__SP16" localSheetId="3">'[1]FES'!#REF!</definedName>
    <definedName name="__SP16" localSheetId="4">'[1]FES'!#REF!</definedName>
    <definedName name="__SP16" localSheetId="1">'[1]FES'!#REF!</definedName>
    <definedName name="__SP16" localSheetId="13">'[1]FES'!#REF!</definedName>
    <definedName name="__SP16" localSheetId="14">'[1]FES'!#REF!</definedName>
    <definedName name="__SP16">'[1]FES'!#REF!</definedName>
    <definedName name="__SP17" localSheetId="9">'[1]FES'!#REF!</definedName>
    <definedName name="__SP17" localSheetId="10">'[1]FES'!#REF!</definedName>
    <definedName name="__SP17" localSheetId="2">'[1]FES'!#REF!</definedName>
    <definedName name="__SP17" localSheetId="3">'[1]FES'!#REF!</definedName>
    <definedName name="__SP17" localSheetId="4">'[1]FES'!#REF!</definedName>
    <definedName name="__SP17" localSheetId="1">'[1]FES'!#REF!</definedName>
    <definedName name="__SP17" localSheetId="13">'[1]FES'!#REF!</definedName>
    <definedName name="__SP17" localSheetId="14">'[1]FES'!#REF!</definedName>
    <definedName name="__SP17">'[1]FES'!#REF!</definedName>
    <definedName name="__SP18" localSheetId="9">'[1]FES'!#REF!</definedName>
    <definedName name="__SP18" localSheetId="10">'[1]FES'!#REF!</definedName>
    <definedName name="__SP18" localSheetId="2">'[1]FES'!#REF!</definedName>
    <definedName name="__SP18" localSheetId="3">'[1]FES'!#REF!</definedName>
    <definedName name="__SP18" localSheetId="4">'[1]FES'!#REF!</definedName>
    <definedName name="__SP18" localSheetId="1">'[1]FES'!#REF!</definedName>
    <definedName name="__SP18" localSheetId="13">'[1]FES'!#REF!</definedName>
    <definedName name="__SP18" localSheetId="14">'[1]FES'!#REF!</definedName>
    <definedName name="__SP18">'[1]FES'!#REF!</definedName>
    <definedName name="__SP19" localSheetId="9">'[1]FES'!#REF!</definedName>
    <definedName name="__SP19" localSheetId="10">'[1]FES'!#REF!</definedName>
    <definedName name="__SP19" localSheetId="2">'[1]FES'!#REF!</definedName>
    <definedName name="__SP19" localSheetId="3">'[1]FES'!#REF!</definedName>
    <definedName name="__SP19" localSheetId="4">'[1]FES'!#REF!</definedName>
    <definedName name="__SP19" localSheetId="1">'[1]FES'!#REF!</definedName>
    <definedName name="__SP19" localSheetId="13">'[1]FES'!#REF!</definedName>
    <definedName name="__SP19" localSheetId="14">'[1]FES'!#REF!</definedName>
    <definedName name="__SP19">'[1]FES'!#REF!</definedName>
    <definedName name="__SP2" localSheetId="9">'[1]FES'!#REF!</definedName>
    <definedName name="__SP2" localSheetId="10">'[1]FES'!#REF!</definedName>
    <definedName name="__SP2" localSheetId="2">'[1]FES'!#REF!</definedName>
    <definedName name="__SP2" localSheetId="3">'[1]FES'!#REF!</definedName>
    <definedName name="__SP2" localSheetId="4">'[1]FES'!#REF!</definedName>
    <definedName name="__SP2" localSheetId="1">'[1]FES'!#REF!</definedName>
    <definedName name="__SP2" localSheetId="13">'[1]FES'!#REF!</definedName>
    <definedName name="__SP2" localSheetId="14">'[1]FES'!#REF!</definedName>
    <definedName name="__SP2">'[1]FES'!#REF!</definedName>
    <definedName name="__SP20" localSheetId="9">'[1]FES'!#REF!</definedName>
    <definedName name="__SP20" localSheetId="10">'[1]FES'!#REF!</definedName>
    <definedName name="__SP20" localSheetId="2">'[1]FES'!#REF!</definedName>
    <definedName name="__SP20" localSheetId="3">'[1]FES'!#REF!</definedName>
    <definedName name="__SP20" localSheetId="4">'[1]FES'!#REF!</definedName>
    <definedName name="__SP20" localSheetId="1">'[1]FES'!#REF!</definedName>
    <definedName name="__SP20" localSheetId="13">'[1]FES'!#REF!</definedName>
    <definedName name="__SP20" localSheetId="14">'[1]FES'!#REF!</definedName>
    <definedName name="__SP20">'[1]FES'!#REF!</definedName>
    <definedName name="__SP3" localSheetId="9">'[1]FES'!#REF!</definedName>
    <definedName name="__SP3" localSheetId="10">'[1]FES'!#REF!</definedName>
    <definedName name="__SP3" localSheetId="2">'[1]FES'!#REF!</definedName>
    <definedName name="__SP3" localSheetId="3">'[1]FES'!#REF!</definedName>
    <definedName name="__SP3" localSheetId="4">'[1]FES'!#REF!</definedName>
    <definedName name="__SP3" localSheetId="1">'[1]FES'!#REF!</definedName>
    <definedName name="__SP3" localSheetId="13">'[1]FES'!#REF!</definedName>
    <definedName name="__SP3" localSheetId="14">'[1]FES'!#REF!</definedName>
    <definedName name="__SP3">'[1]FES'!#REF!</definedName>
    <definedName name="__SP4" localSheetId="9">'[1]FES'!#REF!</definedName>
    <definedName name="__SP4" localSheetId="10">'[1]FES'!#REF!</definedName>
    <definedName name="__SP4" localSheetId="2">'[1]FES'!#REF!</definedName>
    <definedName name="__SP4" localSheetId="3">'[1]FES'!#REF!</definedName>
    <definedName name="__SP4" localSheetId="4">'[1]FES'!#REF!</definedName>
    <definedName name="__SP4" localSheetId="1">'[1]FES'!#REF!</definedName>
    <definedName name="__SP4" localSheetId="13">'[1]FES'!#REF!</definedName>
    <definedName name="__SP4" localSheetId="14">'[1]FES'!#REF!</definedName>
    <definedName name="__SP4">'[1]FES'!#REF!</definedName>
    <definedName name="__SP5" localSheetId="9">'[1]FES'!#REF!</definedName>
    <definedName name="__SP5" localSheetId="10">'[1]FES'!#REF!</definedName>
    <definedName name="__SP5" localSheetId="2">'[1]FES'!#REF!</definedName>
    <definedName name="__SP5" localSheetId="3">'[1]FES'!#REF!</definedName>
    <definedName name="__SP5" localSheetId="4">'[1]FES'!#REF!</definedName>
    <definedName name="__SP5" localSheetId="1">'[1]FES'!#REF!</definedName>
    <definedName name="__SP5" localSheetId="13">'[1]FES'!#REF!</definedName>
    <definedName name="__SP5" localSheetId="14">'[1]FES'!#REF!</definedName>
    <definedName name="__SP5">'[1]FES'!#REF!</definedName>
    <definedName name="__SP7" localSheetId="9">'[1]FES'!#REF!</definedName>
    <definedName name="__SP7" localSheetId="10">'[1]FES'!#REF!</definedName>
    <definedName name="__SP7" localSheetId="2">'[1]FES'!#REF!</definedName>
    <definedName name="__SP7" localSheetId="3">'[1]FES'!#REF!</definedName>
    <definedName name="__SP7" localSheetId="4">'[1]FES'!#REF!</definedName>
    <definedName name="__SP7" localSheetId="1">'[1]FES'!#REF!</definedName>
    <definedName name="__SP7" localSheetId="13">'[1]FES'!#REF!</definedName>
    <definedName name="__SP7" localSheetId="14">'[1]FES'!#REF!</definedName>
    <definedName name="__SP7">'[1]FES'!#REF!</definedName>
    <definedName name="__SP8" localSheetId="9">'[1]FES'!#REF!</definedName>
    <definedName name="__SP8" localSheetId="10">'[1]FES'!#REF!</definedName>
    <definedName name="__SP8" localSheetId="2">'[1]FES'!#REF!</definedName>
    <definedName name="__SP8" localSheetId="3">'[1]FES'!#REF!</definedName>
    <definedName name="__SP8" localSheetId="4">'[1]FES'!#REF!</definedName>
    <definedName name="__SP8" localSheetId="1">'[1]FES'!#REF!</definedName>
    <definedName name="__SP8" localSheetId="13">'[1]FES'!#REF!</definedName>
    <definedName name="__SP8" localSheetId="14">'[1]FES'!#REF!</definedName>
    <definedName name="__SP8">'[1]FES'!#REF!</definedName>
    <definedName name="__SP9" localSheetId="9">'[1]FES'!#REF!</definedName>
    <definedName name="__SP9" localSheetId="10">'[1]FES'!#REF!</definedName>
    <definedName name="__SP9" localSheetId="2">'[1]FES'!#REF!</definedName>
    <definedName name="__SP9" localSheetId="3">'[1]FES'!#REF!</definedName>
    <definedName name="__SP9" localSheetId="4">'[1]FES'!#REF!</definedName>
    <definedName name="__SP9" localSheetId="1">'[1]FES'!#REF!</definedName>
    <definedName name="__SP9" localSheetId="13">'[1]FES'!#REF!</definedName>
    <definedName name="__SP9" localSheetId="14">'[1]FES'!#REF!</definedName>
    <definedName name="__SP9">'[1]FES'!#REF!</definedName>
    <definedName name="_FY1">#N/A</definedName>
    <definedName name="_IDОтчета">178174</definedName>
    <definedName name="_IDШаблона">178176</definedName>
    <definedName name="_SP1" localSheetId="9">'[1]FES'!#REF!</definedName>
    <definedName name="_SP1" localSheetId="10">'[1]FES'!#REF!</definedName>
    <definedName name="_SP1" localSheetId="2">'[1]FES'!#REF!</definedName>
    <definedName name="_SP1" localSheetId="3">'[1]FES'!#REF!</definedName>
    <definedName name="_SP1" localSheetId="4">'[1]FES'!#REF!</definedName>
    <definedName name="_SP1" localSheetId="1">'[1]FES'!#REF!</definedName>
    <definedName name="_SP1" localSheetId="13">'[1]FES'!#REF!</definedName>
    <definedName name="_SP1" localSheetId="14">'[1]FES'!#REF!</definedName>
    <definedName name="_SP1">'[1]FES'!#REF!</definedName>
    <definedName name="_SP10" localSheetId="9">'[1]FES'!#REF!</definedName>
    <definedName name="_SP10" localSheetId="10">'[1]FES'!#REF!</definedName>
    <definedName name="_SP10" localSheetId="2">'[1]FES'!#REF!</definedName>
    <definedName name="_SP10" localSheetId="3">'[1]FES'!#REF!</definedName>
    <definedName name="_SP10" localSheetId="4">'[1]FES'!#REF!</definedName>
    <definedName name="_SP10" localSheetId="1">'[1]FES'!#REF!</definedName>
    <definedName name="_SP10" localSheetId="13">'[1]FES'!#REF!</definedName>
    <definedName name="_SP10" localSheetId="14">'[1]FES'!#REF!</definedName>
    <definedName name="_SP10">'[1]FES'!#REF!</definedName>
    <definedName name="_SP11" localSheetId="9">'[1]FES'!#REF!</definedName>
    <definedName name="_SP11" localSheetId="10">'[1]FES'!#REF!</definedName>
    <definedName name="_SP11" localSheetId="2">'[1]FES'!#REF!</definedName>
    <definedName name="_SP11" localSheetId="3">'[1]FES'!#REF!</definedName>
    <definedName name="_SP11" localSheetId="4">'[1]FES'!#REF!</definedName>
    <definedName name="_SP11" localSheetId="1">'[1]FES'!#REF!</definedName>
    <definedName name="_SP11" localSheetId="13">'[1]FES'!#REF!</definedName>
    <definedName name="_SP11" localSheetId="14">'[1]FES'!#REF!</definedName>
    <definedName name="_SP11">'[1]FES'!#REF!</definedName>
    <definedName name="_SP12" localSheetId="9">'[1]FES'!#REF!</definedName>
    <definedName name="_SP12" localSheetId="10">'[1]FES'!#REF!</definedName>
    <definedName name="_SP12" localSheetId="2">'[1]FES'!#REF!</definedName>
    <definedName name="_SP12" localSheetId="3">'[1]FES'!#REF!</definedName>
    <definedName name="_SP12" localSheetId="4">'[1]FES'!#REF!</definedName>
    <definedName name="_SP12" localSheetId="1">'[1]FES'!#REF!</definedName>
    <definedName name="_SP12" localSheetId="13">'[1]FES'!#REF!</definedName>
    <definedName name="_SP12" localSheetId="14">'[1]FES'!#REF!</definedName>
    <definedName name="_SP12">'[1]FES'!#REF!</definedName>
    <definedName name="_SP13" localSheetId="9">'[1]FES'!#REF!</definedName>
    <definedName name="_SP13" localSheetId="10">'[1]FES'!#REF!</definedName>
    <definedName name="_SP13" localSheetId="2">'[1]FES'!#REF!</definedName>
    <definedName name="_SP13" localSheetId="3">'[1]FES'!#REF!</definedName>
    <definedName name="_SP13" localSheetId="4">'[1]FES'!#REF!</definedName>
    <definedName name="_SP13" localSheetId="1">'[1]FES'!#REF!</definedName>
    <definedName name="_SP13" localSheetId="13">'[1]FES'!#REF!</definedName>
    <definedName name="_SP13" localSheetId="14">'[1]FES'!#REF!</definedName>
    <definedName name="_SP13">'[1]FES'!#REF!</definedName>
    <definedName name="_SP14" localSheetId="9">'[1]FES'!#REF!</definedName>
    <definedName name="_SP14" localSheetId="10">'[1]FES'!#REF!</definedName>
    <definedName name="_SP14" localSheetId="2">'[1]FES'!#REF!</definedName>
    <definedName name="_SP14" localSheetId="3">'[1]FES'!#REF!</definedName>
    <definedName name="_SP14" localSheetId="4">'[1]FES'!#REF!</definedName>
    <definedName name="_SP14" localSheetId="1">'[1]FES'!#REF!</definedName>
    <definedName name="_SP14" localSheetId="13">'[1]FES'!#REF!</definedName>
    <definedName name="_SP14" localSheetId="14">'[1]FES'!#REF!</definedName>
    <definedName name="_SP14">'[1]FES'!#REF!</definedName>
    <definedName name="_SP15" localSheetId="9">'[1]FES'!#REF!</definedName>
    <definedName name="_SP15" localSheetId="10">'[1]FES'!#REF!</definedName>
    <definedName name="_SP15" localSheetId="2">'[1]FES'!#REF!</definedName>
    <definedName name="_SP15" localSheetId="3">'[1]FES'!#REF!</definedName>
    <definedName name="_SP15" localSheetId="4">'[1]FES'!#REF!</definedName>
    <definedName name="_SP15" localSheetId="1">'[1]FES'!#REF!</definedName>
    <definedName name="_SP15" localSheetId="13">'[1]FES'!#REF!</definedName>
    <definedName name="_SP15" localSheetId="14">'[1]FES'!#REF!</definedName>
    <definedName name="_SP15">'[1]FES'!#REF!</definedName>
    <definedName name="_SP16" localSheetId="9">'[1]FES'!#REF!</definedName>
    <definedName name="_SP16" localSheetId="10">'[1]FES'!#REF!</definedName>
    <definedName name="_SP16" localSheetId="2">'[1]FES'!#REF!</definedName>
    <definedName name="_SP16" localSheetId="3">'[1]FES'!#REF!</definedName>
    <definedName name="_SP16" localSheetId="4">'[1]FES'!#REF!</definedName>
    <definedName name="_SP16" localSheetId="1">'[1]FES'!#REF!</definedName>
    <definedName name="_SP16" localSheetId="13">'[1]FES'!#REF!</definedName>
    <definedName name="_SP16" localSheetId="14">'[1]FES'!#REF!</definedName>
    <definedName name="_SP16">'[1]FES'!#REF!</definedName>
    <definedName name="_SP17" localSheetId="9">'[1]FES'!#REF!</definedName>
    <definedName name="_SP17" localSheetId="10">'[1]FES'!#REF!</definedName>
    <definedName name="_SP17" localSheetId="2">'[1]FES'!#REF!</definedName>
    <definedName name="_SP17" localSheetId="3">'[1]FES'!#REF!</definedName>
    <definedName name="_SP17" localSheetId="4">'[1]FES'!#REF!</definedName>
    <definedName name="_SP17" localSheetId="1">'[1]FES'!#REF!</definedName>
    <definedName name="_SP17" localSheetId="13">'[1]FES'!#REF!</definedName>
    <definedName name="_SP17" localSheetId="14">'[1]FES'!#REF!</definedName>
    <definedName name="_SP17">'[1]FES'!#REF!</definedName>
    <definedName name="_SP18" localSheetId="9">'[1]FES'!#REF!</definedName>
    <definedName name="_SP18" localSheetId="10">'[1]FES'!#REF!</definedName>
    <definedName name="_SP18" localSheetId="2">'[1]FES'!#REF!</definedName>
    <definedName name="_SP18" localSheetId="3">'[1]FES'!#REF!</definedName>
    <definedName name="_SP18" localSheetId="4">'[1]FES'!#REF!</definedName>
    <definedName name="_SP18" localSheetId="1">'[1]FES'!#REF!</definedName>
    <definedName name="_SP18" localSheetId="13">'[1]FES'!#REF!</definedName>
    <definedName name="_SP18" localSheetId="14">'[1]FES'!#REF!</definedName>
    <definedName name="_SP18">'[1]FES'!#REF!</definedName>
    <definedName name="_SP19" localSheetId="9">'[1]FES'!#REF!</definedName>
    <definedName name="_SP19" localSheetId="10">'[1]FES'!#REF!</definedName>
    <definedName name="_SP19" localSheetId="2">'[1]FES'!#REF!</definedName>
    <definedName name="_SP19" localSheetId="3">'[1]FES'!#REF!</definedName>
    <definedName name="_SP19" localSheetId="4">'[1]FES'!#REF!</definedName>
    <definedName name="_SP19" localSheetId="1">'[1]FES'!#REF!</definedName>
    <definedName name="_SP19" localSheetId="13">'[1]FES'!#REF!</definedName>
    <definedName name="_SP19" localSheetId="14">'[1]FES'!#REF!</definedName>
    <definedName name="_SP19">'[1]FES'!#REF!</definedName>
    <definedName name="_SP2" localSheetId="9">'[1]FES'!#REF!</definedName>
    <definedName name="_SP2" localSheetId="10">'[1]FES'!#REF!</definedName>
    <definedName name="_SP2" localSheetId="2">'[1]FES'!#REF!</definedName>
    <definedName name="_SP2" localSheetId="3">'[1]FES'!#REF!</definedName>
    <definedName name="_SP2" localSheetId="4">'[1]FES'!#REF!</definedName>
    <definedName name="_SP2" localSheetId="1">'[1]FES'!#REF!</definedName>
    <definedName name="_SP2" localSheetId="13">'[1]FES'!#REF!</definedName>
    <definedName name="_SP2" localSheetId="14">'[1]FES'!#REF!</definedName>
    <definedName name="_SP2">'[1]FES'!#REF!</definedName>
    <definedName name="_SP20" localSheetId="9">'[1]FES'!#REF!</definedName>
    <definedName name="_SP20" localSheetId="10">'[1]FES'!#REF!</definedName>
    <definedName name="_SP20" localSheetId="2">'[1]FES'!#REF!</definedName>
    <definedName name="_SP20" localSheetId="3">'[1]FES'!#REF!</definedName>
    <definedName name="_SP20" localSheetId="4">'[1]FES'!#REF!</definedName>
    <definedName name="_SP20" localSheetId="1">'[1]FES'!#REF!</definedName>
    <definedName name="_SP20" localSheetId="13">'[1]FES'!#REF!</definedName>
    <definedName name="_SP20" localSheetId="14">'[1]FES'!#REF!</definedName>
    <definedName name="_SP20">'[1]FES'!#REF!</definedName>
    <definedName name="_SP3" localSheetId="9">'[1]FES'!#REF!</definedName>
    <definedName name="_SP3" localSheetId="10">'[1]FES'!#REF!</definedName>
    <definedName name="_SP3" localSheetId="2">'[1]FES'!#REF!</definedName>
    <definedName name="_SP3" localSheetId="3">'[1]FES'!#REF!</definedName>
    <definedName name="_SP3" localSheetId="4">'[1]FES'!#REF!</definedName>
    <definedName name="_SP3" localSheetId="1">'[1]FES'!#REF!</definedName>
    <definedName name="_SP3" localSheetId="13">'[1]FES'!#REF!</definedName>
    <definedName name="_SP3" localSheetId="14">'[1]FES'!#REF!</definedName>
    <definedName name="_SP3">'[1]FES'!#REF!</definedName>
    <definedName name="_SP4" localSheetId="9">'[1]FES'!#REF!</definedName>
    <definedName name="_SP4" localSheetId="10">'[1]FES'!#REF!</definedName>
    <definedName name="_SP4" localSheetId="2">'[1]FES'!#REF!</definedName>
    <definedName name="_SP4" localSheetId="3">'[1]FES'!#REF!</definedName>
    <definedName name="_SP4" localSheetId="4">'[1]FES'!#REF!</definedName>
    <definedName name="_SP4" localSheetId="1">'[1]FES'!#REF!</definedName>
    <definedName name="_SP4" localSheetId="13">'[1]FES'!#REF!</definedName>
    <definedName name="_SP4" localSheetId="14">'[1]FES'!#REF!</definedName>
    <definedName name="_SP4">'[1]FES'!#REF!</definedName>
    <definedName name="_SP5" localSheetId="9">'[1]FES'!#REF!</definedName>
    <definedName name="_SP5" localSheetId="10">'[1]FES'!#REF!</definedName>
    <definedName name="_SP5" localSheetId="2">'[1]FES'!#REF!</definedName>
    <definedName name="_SP5" localSheetId="3">'[1]FES'!#REF!</definedName>
    <definedName name="_SP5" localSheetId="4">'[1]FES'!#REF!</definedName>
    <definedName name="_SP5" localSheetId="1">'[1]FES'!#REF!</definedName>
    <definedName name="_SP5" localSheetId="13">'[1]FES'!#REF!</definedName>
    <definedName name="_SP5" localSheetId="14">'[1]FES'!#REF!</definedName>
    <definedName name="_SP5">'[1]FES'!#REF!</definedName>
    <definedName name="_SP7" localSheetId="9">'[1]FES'!#REF!</definedName>
    <definedName name="_SP7" localSheetId="10">'[1]FES'!#REF!</definedName>
    <definedName name="_SP7" localSheetId="2">'[1]FES'!#REF!</definedName>
    <definedName name="_SP7" localSheetId="3">'[1]FES'!#REF!</definedName>
    <definedName name="_SP7" localSheetId="4">'[1]FES'!#REF!</definedName>
    <definedName name="_SP7" localSheetId="1">'[1]FES'!#REF!</definedName>
    <definedName name="_SP7" localSheetId="13">'[1]FES'!#REF!</definedName>
    <definedName name="_SP7" localSheetId="14">'[1]FES'!#REF!</definedName>
    <definedName name="_SP7">'[1]FES'!#REF!</definedName>
    <definedName name="_SP8" localSheetId="9">'[1]FES'!#REF!</definedName>
    <definedName name="_SP8" localSheetId="10">'[1]FES'!#REF!</definedName>
    <definedName name="_SP8" localSheetId="2">'[1]FES'!#REF!</definedName>
    <definedName name="_SP8" localSheetId="3">'[1]FES'!#REF!</definedName>
    <definedName name="_SP8" localSheetId="4">'[1]FES'!#REF!</definedName>
    <definedName name="_SP8" localSheetId="1">'[1]FES'!#REF!</definedName>
    <definedName name="_SP8" localSheetId="13">'[1]FES'!#REF!</definedName>
    <definedName name="_SP8" localSheetId="14">'[1]FES'!#REF!</definedName>
    <definedName name="_SP8">'[1]FES'!#REF!</definedName>
    <definedName name="_SP9" localSheetId="9">'[1]FES'!#REF!</definedName>
    <definedName name="_SP9" localSheetId="10">'[1]FES'!#REF!</definedName>
    <definedName name="_SP9" localSheetId="2">'[1]FES'!#REF!</definedName>
    <definedName name="_SP9" localSheetId="3">'[1]FES'!#REF!</definedName>
    <definedName name="_SP9" localSheetId="4">'[1]FES'!#REF!</definedName>
    <definedName name="_SP9" localSheetId="1">'[1]FES'!#REF!</definedName>
    <definedName name="_SP9" localSheetId="13">'[1]FES'!#REF!</definedName>
    <definedName name="_SP9" localSheetId="14">'[1]FES'!#REF!</definedName>
    <definedName name="_SP9">'[1]FES'!#REF!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2" hidden="1">'Приложение 1; 5 село'!$A$7:$H$7</definedName>
    <definedName name="_xlnm._FilterDatabase" localSheetId="1" hidden="1">'Приложения 1;5 город'!$A$7:$H$7</definedName>
    <definedName name="AN">#N/A</definedName>
    <definedName name="anscount" hidden="1">1</definedName>
    <definedName name="CompOt">#N/A</definedName>
    <definedName name="CompRas">#N/A</definedName>
    <definedName name="CUR_VER">'[2]Заголовок'!$B$21</definedName>
    <definedName name="dip">P2_dip,P3_dip,P4_dip</definedName>
    <definedName name="ew">#N/A</definedName>
    <definedName name="fbgffnjfgg">#N/A</definedName>
    <definedName name="fg">#N/A</definedName>
    <definedName name="gh">#N/A</definedName>
    <definedName name="ghhktyi">#N/A</definedName>
    <definedName name="grety5e">#N/A</definedName>
    <definedName name="H?Address">'[3]Заголовок'!$B$7:$G$7</definedName>
    <definedName name="H?Description">'[3]Заголовок'!$A$4</definedName>
    <definedName name="H?EntityName">'[3]Заголовок'!$B$6:$G$6</definedName>
    <definedName name="H?Name">'[3]Заголовок'!$G$1</definedName>
    <definedName name="H?OKATO">'[3]Заголовок'!$D$12</definedName>
    <definedName name="H?OKFS">'[3]Заголовок'!$G$12</definedName>
    <definedName name="H?OKOGU">'[3]Заголовок'!$E$12</definedName>
    <definedName name="H?OKONX">'[3]Заголовок'!$C$12</definedName>
    <definedName name="H?OKOPF">'[3]Заголовок'!$F$12</definedName>
    <definedName name="H?OKPO">'[3]Заголовок'!$A$12</definedName>
    <definedName name="H?OKVD">'[3]Заголовок'!$B$12</definedName>
    <definedName name="H?Table">'[3]Заголовок'!$A$6:$G$16</definedName>
    <definedName name="H?Title">'[3]Заголовок'!$A$2</definedName>
    <definedName name="hfte">#N/A</definedName>
    <definedName name="isp_dol">'[4]Титульный'!$D$54</definedName>
    <definedName name="isp_FIO">'[4]Титульный'!$D$53</definedName>
    <definedName name="isp_tel">'[4]Титульный'!$D$55</definedName>
    <definedName name="k">#N/A</definedName>
    <definedName name="knkn.n.">#N/A</definedName>
    <definedName name="kvartal">'[4]TEHSHEET'!$D$2:$D$5</definedName>
    <definedName name="MO_LIST_35">'[4]REESTR_MO'!$B$339</definedName>
    <definedName name="MONTH">'[5]TEHSHEET'!$E$2:$E$14</definedName>
    <definedName name="MR_LIST">'[4]REESTR_MO'!$D$2:$D$38</definedName>
    <definedName name="MRSK">'[6]Tch'!$F$3:$F$16</definedName>
    <definedName name="MRSK_DIC">'[7]Tch'!$F$3:$F$16</definedName>
    <definedName name="org">'[4]Титульный'!$D$24</definedName>
    <definedName name="P1_dip" hidden="1">'[8]FST5'!$G$70:$G$75,'[8]FST5'!$G$77:$G$78,'[8]FST5'!$G$80:$G$83,'[8]FST5'!$G$85,'[8]FST5'!$G$87:$G$91,'[8]FST5'!$G$93:$G$97,'[8]FST5'!$G$100:$G$116,'[8]FST5'!$G$118:$G$123</definedName>
    <definedName name="P1_ESO_PROT" localSheetId="9" hidden="1">#REF!,#REF!,#REF!,#REF!,#REF!,#REF!,#REF!,#REF!</definedName>
    <definedName name="P1_ESO_PROT" localSheetId="10" hidden="1">#REF!,#REF!,#REF!,#REF!,#REF!,#REF!,#REF!,#REF!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localSheetId="4" hidden="1">#REF!,#REF!,#REF!,#REF!,#REF!,#REF!,#REF!,#REF!</definedName>
    <definedName name="P1_ESO_PROT" localSheetId="1" hidden="1">#REF!,#REF!,#REF!,#REF!,#REF!,#REF!,#REF!,#REF!</definedName>
    <definedName name="P1_ESO_PROT" localSheetId="13" hidden="1">#REF!,#REF!,#REF!,#REF!,#REF!,#REF!,#REF!,#REF!</definedName>
    <definedName name="P1_ESO_PROT" localSheetId="14" hidden="1">#REF!,#REF!,#REF!,#REF!,#REF!,#REF!,#REF!,#REF!</definedName>
    <definedName name="P1_ESO_PROT" hidden="1">#REF!,#REF!,#REF!,#REF!,#REF!,#REF!,#REF!,#REF!</definedName>
    <definedName name="P1_SBT_PROT" localSheetId="9" hidden="1">#REF!,#REF!,#REF!,#REF!,#REF!,#REF!,#REF!</definedName>
    <definedName name="P1_SBT_PROT" localSheetId="10" hidden="1">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localSheetId="4" hidden="1">#REF!,#REF!,#REF!,#REF!,#REF!,#REF!,#REF!</definedName>
    <definedName name="P1_SBT_PROT" localSheetId="1" hidden="1">#REF!,#REF!,#REF!,#REF!,#REF!,#REF!,#REF!</definedName>
    <definedName name="P1_SBT_PROT" localSheetId="13" hidden="1">#REF!,#REF!,#REF!,#REF!,#REF!,#REF!,#REF!</definedName>
    <definedName name="P1_SBT_PROT" localSheetId="14" hidden="1">#REF!,#REF!,#REF!,#REF!,#REF!,#REF!,#REF!</definedName>
    <definedName name="P1_SBT_PROT" hidden="1">#REF!,#REF!,#REF!,#REF!,#REF!,#REF!,#REF!</definedName>
    <definedName name="P1_SC22" hidden="1">'[8]2008 -2010'!$G$51,'[8]2008 -2010'!$J$48,'[8]2008 -2010'!$T$48,'[8]2008 -2010'!$AD$48,'[8]2008 -2010'!$AF$36:$AF$37,'[8]2008 -2010'!$AD$36:$AD$37</definedName>
    <definedName name="P1_SCOPE_16_PRT" hidden="1">'[9]16'!$E$13:$I$14,'[9]16'!$E$16:$I$18,'[9]16'!$E$21:$I$21,'[9]16'!$E$24:$I$24,'[9]16'!$E$27:$I$27,'[9]16'!$E$30:$I$30,'[9]16'!$E$33:$I$33,'[9]16'!$B$32,'[9]16'!$B$35</definedName>
    <definedName name="P1_SCOPE_17_PRT" hidden="1">'[10]рабочий'!$E$13:$H$21,'[10]рабочий'!$L$9:$L$11,'[10]рабочий'!$L$13:$L$21,'[10]рабочий'!$E$24:$H$26,'[10]рабочий'!$E$28:$H$36,'[10]рабочий'!$L$24:$O$26,'[10]рабочий'!$L$28:$O$36,'[10]рабочий'!$E$39:$H$41</definedName>
    <definedName name="P1_SCOPE_4_PRT" hidden="1">'[9]4'!$F$23:$I$23,'[9]4'!$F$25:$I$25,'[9]4'!$F$27:$I$31,'[9]4'!$K$14:$N$20,'[9]4'!$K$23:$N$23,'[9]4'!$K$25:$N$25,'[9]4'!$K$27:$N$31,'[9]4'!$P$14:$S$20,'[9]4'!$P$23:$S$23</definedName>
    <definedName name="P1_SCOPE_5_PRT" hidden="1">'[9]5'!$F$23:$I$23,'[9]5'!$F$25:$I$25,'[9]5'!$F$27:$I$31,'[9]5'!$K$14:$N$21,'[9]5'!$K$23:$N$23,'[9]5'!$K$25:$N$25,'[9]5'!$K$27:$N$31,'[9]5'!$P$14:$S$21,'[9]5'!$P$23:$S$23</definedName>
    <definedName name="P1_SCOPE_DOP" localSheetId="9" hidden="1">'[8]Регионы'!#REF!,'[8]Регионы'!#REF!,'[8]Регионы'!#REF!,'[8]Регионы'!#REF!,'[8]Регионы'!#REF!,'[8]Регионы'!#REF!</definedName>
    <definedName name="P1_SCOPE_DOP" localSheetId="10" hidden="1">'[8]Регионы'!#REF!,'[8]Регионы'!#REF!,'[8]Регионы'!#REF!,'[8]Регионы'!#REF!,'[8]Регионы'!#REF!,'[8]Регионы'!#REF!</definedName>
    <definedName name="P1_SCOPE_DOP" localSheetId="2" hidden="1">'[8]Регионы'!#REF!,'[8]Регионы'!#REF!,'[8]Регионы'!#REF!,'[8]Регионы'!#REF!,'[8]Регионы'!#REF!,'[8]Регионы'!#REF!</definedName>
    <definedName name="P1_SCOPE_DOP" localSheetId="3" hidden="1">'[8]Регионы'!#REF!,'[8]Регионы'!#REF!,'[8]Регионы'!#REF!,'[8]Регионы'!#REF!,'[8]Регионы'!#REF!,'[8]Регионы'!#REF!</definedName>
    <definedName name="P1_SCOPE_DOP" localSheetId="4" hidden="1">'[8]Регионы'!#REF!,'[8]Регионы'!#REF!,'[8]Регионы'!#REF!,'[8]Регионы'!#REF!,'[8]Регионы'!#REF!,'[8]Регионы'!#REF!</definedName>
    <definedName name="P1_SCOPE_DOP" localSheetId="1" hidden="1">'[8]Регионы'!#REF!,'[8]Регионы'!#REF!,'[8]Регионы'!#REF!,'[8]Регионы'!#REF!,'[8]Регионы'!#REF!,'[8]Регионы'!#REF!</definedName>
    <definedName name="P1_SCOPE_DOP" localSheetId="13" hidden="1">'[8]Регионы'!#REF!,'[8]Регионы'!#REF!,'[8]Регионы'!#REF!,'[8]Регионы'!#REF!,'[8]Регионы'!#REF!,'[8]Регионы'!#REF!</definedName>
    <definedName name="P1_SCOPE_DOP" localSheetId="14" hidden="1">'[8]Регионы'!#REF!,'[8]Регионы'!#REF!,'[8]Регионы'!#REF!,'[8]Регионы'!#REF!,'[8]Регионы'!#REF!,'[8]Регионы'!#REF!</definedName>
    <definedName name="P1_SCOPE_DOP" hidden="1">'[8]Регионы'!#REF!,'[8]Регионы'!#REF!,'[8]Регионы'!#REF!,'[8]Регионы'!#REF!,'[8]Регионы'!#REF!,'[8]Регионы'!#REF!</definedName>
    <definedName name="P1_SCOPE_F1_PRT" localSheetId="9" hidden="1">#REF!,#REF!,#REF!,#REF!</definedName>
    <definedName name="P1_SCOPE_F1_PRT" localSheetId="10" hidden="1">#REF!,#REF!,#REF!,#REF!</definedName>
    <definedName name="P1_SCOPE_F1_PRT" localSheetId="2" hidden="1">#REF!,#REF!,#REF!,#REF!</definedName>
    <definedName name="P1_SCOPE_F1_PRT" localSheetId="3" hidden="1">#REF!,#REF!,#REF!,#REF!</definedName>
    <definedName name="P1_SCOPE_F1_PRT" localSheetId="4" hidden="1">#REF!,#REF!,#REF!,#REF!</definedName>
    <definedName name="P1_SCOPE_F1_PRT" localSheetId="1" hidden="1">#REF!,#REF!,#REF!,#REF!</definedName>
    <definedName name="P1_SCOPE_F1_PRT" localSheetId="13" hidden="1">#REF!,#REF!,#REF!,#REF!</definedName>
    <definedName name="P1_SCOPE_F1_PRT" localSheetId="14" hidden="1">#REF!,#REF!,#REF!,#REF!</definedName>
    <definedName name="P1_SCOPE_F1_PRT" hidden="1">#REF!,#REF!,#REF!,#REF!</definedName>
    <definedName name="P1_SCOPE_F2_PRT" localSheetId="9" hidden="1">#REF!,#REF!,#REF!,#REF!</definedName>
    <definedName name="P1_SCOPE_F2_PRT" localSheetId="10" hidden="1">#REF!,#REF!,#REF!,#REF!</definedName>
    <definedName name="P1_SCOPE_F2_PRT" localSheetId="2" hidden="1">#REF!,#REF!,#REF!,#REF!</definedName>
    <definedName name="P1_SCOPE_F2_PRT" localSheetId="3" hidden="1">#REF!,#REF!,#REF!,#REF!</definedName>
    <definedName name="P1_SCOPE_F2_PRT" localSheetId="4" hidden="1">#REF!,#REF!,#REF!,#REF!</definedName>
    <definedName name="P1_SCOPE_F2_PRT" localSheetId="1" hidden="1">#REF!,#REF!,#REF!,#REF!</definedName>
    <definedName name="P1_SCOPE_F2_PRT" localSheetId="13" hidden="1">#REF!,#REF!,#REF!,#REF!</definedName>
    <definedName name="P1_SCOPE_F2_PRT" localSheetId="14" hidden="1">#REF!,#REF!,#REF!,#REF!</definedName>
    <definedName name="P1_SCOPE_F2_PRT" hidden="1">#REF!,#REF!,#REF!,#REF!</definedName>
    <definedName name="P1_SCOPE_FLOAD" localSheetId="9" hidden="1">#REF!,#REF!,#REF!,#REF!,#REF!,#REF!</definedName>
    <definedName name="P1_SCOPE_FLOAD" localSheetId="10" hidden="1">#REF!,#REF!,#REF!,#REF!,#REF!,#REF!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localSheetId="4" hidden="1">#REF!,#REF!,#REF!,#REF!,#REF!,#REF!</definedName>
    <definedName name="P1_SCOPE_FLOAD" localSheetId="1" hidden="1">#REF!,#REF!,#REF!,#REF!,#REF!,#REF!</definedName>
    <definedName name="P1_SCOPE_FLOAD" localSheetId="13" hidden="1">#REF!,#REF!,#REF!,#REF!,#REF!,#REF!</definedName>
    <definedName name="P1_SCOPE_FLOAD" localSheetId="14" hidden="1">#REF!,#REF!,#REF!,#REF!,#REF!,#REF!</definedName>
    <definedName name="P1_SCOPE_FLOAD" hidden="1">#REF!,#REF!,#REF!,#REF!,#REF!,#REF!</definedName>
    <definedName name="P1_SCOPE_FRML" localSheetId="9" hidden="1">#REF!,#REF!,#REF!,#REF!,#REF!,#REF!</definedName>
    <definedName name="P1_SCOPE_FRML" localSheetId="10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localSheetId="4" hidden="1">#REF!,#REF!,#REF!,#REF!,#REF!,#REF!</definedName>
    <definedName name="P1_SCOPE_FRML" localSheetId="1" hidden="1">#REF!,#REF!,#REF!,#REF!,#REF!,#REF!</definedName>
    <definedName name="P1_SCOPE_FRML" localSheetId="13" hidden="1">#REF!,#REF!,#REF!,#REF!,#REF!,#REF!</definedName>
    <definedName name="P1_SCOPE_FRML" localSheetId="14" hidden="1">#REF!,#REF!,#REF!,#REF!,#REF!,#REF!</definedName>
    <definedName name="P1_SCOPE_FRML" hidden="1">#REF!,#REF!,#REF!,#REF!,#REF!,#REF!</definedName>
    <definedName name="P1_SCOPE_FULL_LOAD" hidden="1">'[8]2008 -2010'!$G$27:$G$44,'[8]2008 -2010'!$G$46,'[8]2008 -2010'!$G$48,'[8]2008 -2010'!$G$50:$G$56,'[8]2008 -2010'!$G$58:$G$61,'[8]2008 -2010'!$J$13:$J$24</definedName>
    <definedName name="P1_SCOPE_IND" hidden="1">'[8]2008 -2010'!$H$17:$I$17,'[8]2008 -2010'!$H$19:$I$19,'[8]2008 -2010'!$R$15:$S$15,'[8]2008 -2010'!$AB$15:$AC$15,'[8]2008 -2010'!$AB$17:$AC$17</definedName>
    <definedName name="P1_SCOPE_IND2" hidden="1">'[8]2008 -2010'!$H$17:$I$17,'[8]2008 -2010'!$H$19:$I$19,'[8]2008 -2010'!$R$15:$S$15,'[8]2008 -2010'!$AB$15:$AC$15,'[8]2008 -2010'!$AB$17:$AC$17</definedName>
    <definedName name="P1_SCOPE_NotInd" hidden="1">'[8]2008 -2010'!$AF$36:$AF$37,'[8]2008 -2010'!$G$59:$G$60,'[8]2008 -2010'!$G$51,'[8]2008 -2010'!$J$48,'[8]2008 -2010'!$L$48,'[8]2008 -2010'!$J$36:$J$37</definedName>
    <definedName name="P1_SCOPE_NotInd2" hidden="1">'[8]2008 -2010'!$J$36:$J$37,'[8]2008 -2010'!$L$36:$L$37,'[8]2008 -2010'!$J$29,'[8]2008 -2010'!$J$21,'[8]2008 -2010'!$J$14,'[8]2008 -2010'!$T$14,'[8]2008 -2010'!$T$21</definedName>
    <definedName name="P1_SCOPE_NotInd3" hidden="1">'[8]2008 -2010'!$G$51,'[8]2008 -2010'!$J$48,'[8]2008 -2010'!$L$48,'[8]2008 -2010'!$J$36:$J$37,'[8]2008 -2010'!$L$36:$L$37,'[8]2008 -2010'!$J$29,'[8]2008 -2010'!$J$21</definedName>
    <definedName name="P1_SCOPE_NotInt" hidden="1">'[8]2008 -2010'!$G$51,'[8]2008 -2010'!$J$48,'[8]2008 -2010'!$T$48,'[8]2008 -2010'!$AD$48,'[8]2008 -2010'!$AF$36:$AF$37,'[8]2008 -2010'!$AD$36:$AD$37</definedName>
    <definedName name="P1_SCOPE_PER_PRT" hidden="1">'[9]перекрестка'!$H$15:$H$19,'[9]перекрестка'!$H$21:$H$25,'[9]перекрестка'!$J$14:$J$25,'[9]перекрестка'!$K$15:$K$19,'[9]перекрестка'!$K$21:$K$25</definedName>
    <definedName name="P1_SCOPE_SAVE2" hidden="1">'[8]2008 -2010'!$AD$36:$AD$37,'[8]2008 -2010'!$AF$36:$AF$37,'[8]2008 -2010'!$AD$29,'[8]2008 -2010'!$AD$21,'[8]2008 -2010'!$AD$14,'[8]2008 -2010'!$T$14,'[8]2008 -2010'!$T$21</definedName>
    <definedName name="P1_SCOPE_SV_LD" localSheetId="9" hidden="1">#REF!,#REF!,#REF!,#REF!,#REF!,#REF!,#REF!</definedName>
    <definedName name="P1_SCOPE_SV_LD" localSheetId="10" hidden="1">#REF!,#REF!,#REF!,#REF!,#REF!,#REF!,#REF!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localSheetId="4" hidden="1">#REF!,#REF!,#REF!,#REF!,#REF!,#REF!,#REF!</definedName>
    <definedName name="P1_SCOPE_SV_LD" localSheetId="1" hidden="1">#REF!,#REF!,#REF!,#REF!,#REF!,#REF!,#REF!</definedName>
    <definedName name="P1_SCOPE_SV_LD" localSheetId="13" hidden="1">#REF!,#REF!,#REF!,#REF!,#REF!,#REF!,#REF!</definedName>
    <definedName name="P1_SCOPE_SV_LD" localSheetId="14" hidden="1">#REF!,#REF!,#REF!,#REF!,#REF!,#REF!,#REF!</definedName>
    <definedName name="P1_SCOPE_SV_LD" hidden="1">#REF!,#REF!,#REF!,#REF!,#REF!,#REF!,#REF!</definedName>
    <definedName name="P1_SCOPE_SV_LD1" hidden="1">'[9]свод'!$E$75:$M$84,'[9]свод'!$E$86:$M$86,'[9]свод'!$E$88:$M$93,'[9]свод'!$E$95:$M$95,'[9]свод'!$E$97:$M$101,'[9]свод'!$E$103:$M$103,'[9]свод'!$E$109:$M$112</definedName>
    <definedName name="P1_SCOPE_SV_PRT" hidden="1">'[9]свод'!$E$27:$H$30,'[9]свод'!$E$32:$I$33,'[9]свод'!$E$38:$I$42,'[9]свод'!$E$44:$I$46,'[9]свод'!$E$48:$I$59,'[9]свод'!$E$61:$I$62,'[9]свод'!$E$64:$I$69</definedName>
    <definedName name="P1_SET_PROT" localSheetId="9" hidden="1">#REF!,#REF!,#REF!,#REF!,#REF!,#REF!,#REF!</definedName>
    <definedName name="P1_SET_PROT" localSheetId="10" hidden="1">#REF!,#REF!,#REF!,#REF!,#REF!,#REF!,#REF!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localSheetId="13" hidden="1">#REF!,#REF!,#REF!,#REF!,#REF!,#REF!,#REF!</definedName>
    <definedName name="P1_SET_PROT" localSheetId="14" hidden="1">#REF!,#REF!,#REF!,#REF!,#REF!,#REF!,#REF!</definedName>
    <definedName name="P1_SET_PROT" hidden="1">#REF!,#REF!,#REF!,#REF!,#REF!,#REF!,#REF!</definedName>
    <definedName name="P1_SET_PRT" localSheetId="9" hidden="1">#REF!,#REF!,#REF!,#REF!,#REF!,#REF!,#REF!</definedName>
    <definedName name="P1_SET_PRT" localSheetId="10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localSheetId="4" hidden="1">#REF!,#REF!,#REF!,#REF!,#REF!,#REF!,#REF!</definedName>
    <definedName name="P1_SET_PRT" localSheetId="1" hidden="1">#REF!,#REF!,#REF!,#REF!,#REF!,#REF!,#REF!</definedName>
    <definedName name="P1_SET_PRT" localSheetId="13" hidden="1">#REF!,#REF!,#REF!,#REF!,#REF!,#REF!,#REF!</definedName>
    <definedName name="P1_SET_PRT" localSheetId="14" hidden="1">#REF!,#REF!,#REF!,#REF!,#REF!,#REF!,#REF!</definedName>
    <definedName name="P1_SET_PRT" hidden="1">#REF!,#REF!,#REF!,#REF!,#REF!,#REF!,#REF!</definedName>
    <definedName name="P1_T16?axis?R?ДОГОВОР" hidden="1">'[11]16'!$E$76:$M$76,'[11]16'!$E$8:$M$8,'[11]16'!$E$12:$M$12,'[11]16'!$E$52:$M$52,'[11]16'!$E$16:$M$16,'[11]16'!$E$64:$M$64,'[11]16'!$E$84:$M$85,'[11]16'!$E$48:$M$48,'[11]16'!$E$80:$M$80,'[11]16'!$E$72:$M$72,'[11]16'!$E$44:$M$44</definedName>
    <definedName name="P1_T16?axis?R?ДОГОВОР?" hidden="1">'[11]16'!$A$76,'[11]16'!$A$84:$A$85,'[11]16'!$A$72,'[11]16'!$A$80,'[11]16'!$A$68,'[11]16'!$A$64,'[11]16'!$A$60,'[11]16'!$A$56,'[11]16'!$A$52,'[11]16'!$A$48,'[11]16'!$A$44,'[11]16'!$A$40,'[11]16'!$A$36,'[11]16'!$A$32,'[11]16'!$A$28,'[11]16'!$A$24,'[11]16'!$A$20</definedName>
    <definedName name="P1_T16?L1" hidden="1">'[11]16'!$A$74:$M$74,'[11]16'!$A$14:$M$14,'[11]16'!$A$10:$M$10,'[11]16'!$A$50:$M$50,'[11]16'!$A$6:$M$6,'[11]16'!$A$62:$M$62,'[11]16'!$A$78:$M$78,'[11]16'!$A$46:$M$46,'[11]16'!$A$82:$M$82,'[11]16'!$A$70:$M$70,'[11]16'!$A$42:$M$42</definedName>
    <definedName name="P1_T16?L1.x" hidden="1">'[11]16'!$A$76:$M$76,'[11]16'!$A$16:$M$16,'[11]16'!$A$12:$M$12,'[11]16'!$A$52:$M$52,'[11]16'!$A$8:$M$8,'[11]16'!$A$64:$M$64,'[11]16'!$A$80:$M$80,'[11]16'!$A$48:$M$48,'[11]16'!$A$84:$M$85,'[11]16'!$A$72:$M$72,'[11]16'!$A$44:$M$44</definedName>
    <definedName name="P10_SCOPE_FULL_LOAD" hidden="1">'[8]2008 -2010'!$AF$58:$AF$61,'[8]2008 -2010'!$AD$50:$AD$56,'[8]2008 -2010'!$AF$50:$AF$56,'[8]2008 -2010'!$AD$48,'[8]2008 -2010'!$AF$48,'[8]2008 -2010'!$AD$46</definedName>
    <definedName name="P11_SCOPE_FULL_LOAD" hidden="1">'[8]2008 -2010'!$AF$46,'[8]2008 -2010'!$AD$27:$AD$44,'[8]2008 -2010'!$AF$27:$AF$44,'[8]2008 -2010'!$AD$13:$AD$24,'[8]2008 -2010'!$AF$13:$AF$24</definedName>
    <definedName name="P12_SCOPE_FULL_LOAD" hidden="1">'[8]2008 -2010'!$AH$13:$AH$24,'[8]2008 -2010'!$AJ$13:$AJ$24,'[8]2008 -2010'!$AH$27:$AH$44,'[8]2008 -2010'!$AJ$27:$AJ$44,'[8]2008 -2010'!$AH$46,'[8]2008 -2010'!$AJ$46</definedName>
    <definedName name="P13_SCOPE_FULL_LOAD" hidden="1">'[8]2008 -2010'!$AH$48,'[8]2008 -2010'!$AJ$48,'[8]2008 -2010'!$AH$50:$AH$56,'[8]2008 -2010'!$AJ$50:$AJ$56,'[8]2008 -2010'!$AH$58:$AH$61,'[8]2008 -2010'!$AJ$58:$AJ$61</definedName>
    <definedName name="P14_SCOPE_FULL_LOAD" hidden="1">'[8]2008 -2010'!$G$13:$G$24,P1_SCOPE_FULL_LOAD,P2_SCOPE_FULL_LOAD,P3_SCOPE_FULL_LOAD,P4_SCOPE_FULL_LOAD,P5_SCOPE_FULL_LOAD,P6_SCOPE_FULL_LOAD</definedName>
    <definedName name="P15_SCOPE_FULL_LOAD" hidden="1">P7_SCOPE_FULL_LOAD,P8_SCOPE_FULL_LOAD,P9_SCOPE_FULL_LOAD,P10_SCOPE_FULL_LOAD,P11_SCOPE_FULL_LOAD,P12_SCOPE_FULL_LOAD,P13_SCOPE_FULL_LOAD</definedName>
    <definedName name="P19_T1_Protect" localSheetId="9" hidden="1">P5_T1_Protect,P6_T1_Protect,P7_T1_Protect,P8_T1_Protect,P9_T1_Protect,P10_T1_Protect,P11_T1_Protect,P12_T1_Protect,P13_T1_Protect,P14_T1_Protect</definedName>
    <definedName name="P19_T1_Protect" localSheetId="10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localSheetId="14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9" hidden="1">P5_T1_Protect,P6_T1_Protect,P7_T1_Protect,P8_T1_Protect,P9_T1_Protect,P10_T1_Protect,P11_T1_Protect,P12_T1_Protect,P13_T1_Protect,P14_T1_Protect</definedName>
    <definedName name="P19_T2_Protect" localSheetId="10" hidden="1">P5_T1_Protect,P6_T1_Protect,P7_T1_Protect,P8_T1_Protect,P9_T1_Protect,P10_T1_Protect,P11_T1_Protect,P12_T1_Protect,P13_T1_Protect,P14_T1_Protect</definedName>
    <definedName name="P19_T2_Protect" localSheetId="2" hidden="1">P5_T1_Protect,P6_T1_Protect,P7_T1_Protect,P8_T1_Protect,P9_T1_Protect,P10_T1_Protect,P11_T1_Protect,P12_T1_Protect,P13_T1_Protect,P14_T1_Protect</definedName>
    <definedName name="P19_T2_Protect" localSheetId="1" hidden="1">P5_T1_Protect,P6_T1_Protect,P7_T1_Protect,P8_T1_Protect,P9_T1_Protect,P10_T1_Protect,P11_T1_Protect,P12_T1_Protect,P13_T1_Protect,P14_T1_Protect</definedName>
    <definedName name="P19_T2_Protect" localSheetId="13" hidden="1">P5_T1_Protect,P6_T1_Protect,P7_T1_Protect,P8_T1_Protect,P9_T1_Protect,P10_T1_Protect,P11_T1_Protect,P12_T1_Protect,P13_T1_Protect,P14_T1_Protect</definedName>
    <definedName name="P19_T2_Protect" localSheetId="14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2_dip" hidden="1">'[8]FST5'!$G$125:$G$126,'[8]FST5'!$G$128:$G$131,'[8]FST5'!$G$133,'[8]FST5'!$G$135:$G$139,'[8]FST5'!$G$141,'[8]FST5'!$G$143:$G$145,'[8]FST5'!$G$149:$G$165</definedName>
    <definedName name="P2_SC22" hidden="1">'[8]2008 -2010'!$AD$29,'[8]2008 -2010'!$AD$21,'[8]2008 -2010'!$AD$14,'[8]2008 -2010'!$T$14,'[8]2008 -2010'!$T$21,'[8]2008 -2010'!$T$29,'[8]2008 -2010'!$T$36:$T$37</definedName>
    <definedName name="P2_SCOPE_16_PRT" hidden="1">'[9]16'!$E$36:$I$36,'[9]16'!$E$39:$I$39,'[9]16'!$E$43:$I$45,'[9]16'!$E$47:$I$47,'[9]16'!$E$51:$I$52,'[9]16'!$E$54:$I$55,'[9]16'!$E$57:$I$57,'[9]16'!$E$7:$I$11</definedName>
    <definedName name="P2_SCOPE_4_PRT" hidden="1">'[9]4'!$P$25:$S$25,'[9]4'!$P$27:$S$31,'[9]4'!$U$14:$X$20,'[9]4'!$U$23:$X$23,'[9]4'!$U$25:$X$25,'[9]4'!$U$27:$X$31,'[9]4'!$Z$14:$AC$20,'[9]4'!$Z$23:$AC$23,'[9]4'!$Z$25:$AC$25</definedName>
    <definedName name="P2_SCOPE_5_PRT" hidden="1">'[9]5'!$P$25:$S$25,'[9]5'!$P$27:$S$31,'[9]5'!$U$14:$X$21,'[9]5'!$U$23:$X$23,'[9]5'!$U$25:$X$25,'[9]5'!$U$27:$X$31,'[9]5'!$Z$14:$AC$21,'[9]5'!$Z$23:$AC$23,'[9]5'!$Z$25:$AC$25</definedName>
    <definedName name="P2_SCOPE_F1_PRT" localSheetId="9" hidden="1">#REF!,#REF!,#REF!,#REF!</definedName>
    <definedName name="P2_SCOPE_F1_PRT" localSheetId="10" hidden="1">#REF!,#REF!,#REF!,#REF!</definedName>
    <definedName name="P2_SCOPE_F1_PRT" localSheetId="2" hidden="1">#REF!,#REF!,#REF!,#REF!</definedName>
    <definedName name="P2_SCOPE_F1_PRT" localSheetId="3" hidden="1">#REF!,#REF!,#REF!,#REF!</definedName>
    <definedName name="P2_SCOPE_F1_PRT" localSheetId="4" hidden="1">#REF!,#REF!,#REF!,#REF!</definedName>
    <definedName name="P2_SCOPE_F1_PRT" localSheetId="1" hidden="1">#REF!,#REF!,#REF!,#REF!</definedName>
    <definedName name="P2_SCOPE_F1_PRT" localSheetId="13" hidden="1">#REF!,#REF!,#REF!,#REF!</definedName>
    <definedName name="P2_SCOPE_F1_PRT" localSheetId="14" hidden="1">#REF!,#REF!,#REF!,#REF!</definedName>
    <definedName name="P2_SCOPE_F1_PRT" hidden="1">#REF!,#REF!,#REF!,#REF!</definedName>
    <definedName name="P2_SCOPE_F2_PRT" localSheetId="9" hidden="1">#REF!,#REF!,#REF!,#REF!</definedName>
    <definedName name="P2_SCOPE_F2_PRT" localSheetId="10" hidden="1">#REF!,#REF!,#REF!,#REF!</definedName>
    <definedName name="P2_SCOPE_F2_PRT" localSheetId="2" hidden="1">#REF!,#REF!,#REF!,#REF!</definedName>
    <definedName name="P2_SCOPE_F2_PRT" localSheetId="3" hidden="1">#REF!,#REF!,#REF!,#REF!</definedName>
    <definedName name="P2_SCOPE_F2_PRT" localSheetId="4" hidden="1">#REF!,#REF!,#REF!,#REF!</definedName>
    <definedName name="P2_SCOPE_F2_PRT" localSheetId="1" hidden="1">#REF!,#REF!,#REF!,#REF!</definedName>
    <definedName name="P2_SCOPE_F2_PRT" localSheetId="13" hidden="1">#REF!,#REF!,#REF!,#REF!</definedName>
    <definedName name="P2_SCOPE_F2_PRT" localSheetId="14" hidden="1">#REF!,#REF!,#REF!,#REF!</definedName>
    <definedName name="P2_SCOPE_F2_PRT" hidden="1">#REF!,#REF!,#REF!,#REF!</definedName>
    <definedName name="P2_SCOPE_FULL_LOAD" hidden="1">'[8]2008 -2010'!$J$27:$J$44,'[8]2008 -2010'!$J$46,'[8]2008 -2010'!$J$48,'[8]2008 -2010'!$J$50:$J$56,'[8]2008 -2010'!$J$58:$J$61,'[8]2008 -2010'!$L$58:$L$61</definedName>
    <definedName name="P2_SCOPE_IND" hidden="1">'[8]2008 -2010'!$AB$19:$AC$19,'[8]2008 -2010'!$AB$21:$AC$23,'[8]2008 -2010'!$R$17:$S$17,'[8]2008 -2010'!$R$19:$S$19,'[8]2008 -2010'!$R$21:$S$23</definedName>
    <definedName name="P2_SCOPE_IND2" hidden="1">'[8]2008 -2010'!$AB$19:$AC$19,'[8]2008 -2010'!$AB$21:$AC$23,'[8]2008 -2010'!$R$17:$S$17,'[8]2008 -2010'!$R$19:$S$19,'[8]2008 -2010'!$R$21:$S$23</definedName>
    <definedName name="P2_SCOPE_NotInd" hidden="1">'[8]2008 -2010'!$L$36:$L$37,'[8]2008 -2010'!$J$29,'[8]2008 -2010'!$J$21,'[8]2008 -2010'!$L$21,'[8]2008 -2010'!$L$14,'[8]2008 -2010'!$J$14,'[8]2008 -2010'!$T$29</definedName>
    <definedName name="P2_SCOPE_NotInd2" hidden="1">'[8]2008 -2010'!$T$29,'[8]2008 -2010'!$T$36:$T$37,'[8]2008 -2010'!$T$48,'[8]2008 -2010'!$V$36:$V$37,'[8]2008 -2010'!$AD$48,'[8]2008 -2010'!$AD$36:$AD$37</definedName>
    <definedName name="P2_SCOPE_NotInd3" hidden="1">'[8]2008 -2010'!$L$21,'[8]2008 -2010'!$L$14,'[8]2008 -2010'!$J$14,'[8]2008 -2010'!$T$29,'[8]2008 -2010'!$T$36:$T$37,'[8]2008 -2010'!$V$36:$V$37,'[8]2008 -2010'!$AD$29</definedName>
    <definedName name="P2_SCOPE_NotInt" hidden="1">'[8]2008 -2010'!$AD$29,'[8]2008 -2010'!$AD$21,'[8]2008 -2010'!$AD$14,'[8]2008 -2010'!$T$14,'[8]2008 -2010'!$T$21,'[8]2008 -2010'!$T$29,'[8]2008 -2010'!$T$36:$T$37</definedName>
    <definedName name="P2_SCOPE_PER_PRT" hidden="1">'[9]перекрестка'!$N$14:$N$25,'[9]перекрестка'!$N$27:$N$31,'[9]перекрестка'!$J$27:$K$31,'[9]перекрестка'!$F$27:$H$31,'[9]перекрестка'!$F$33:$H$37</definedName>
    <definedName name="P2_SCOPE_SAVE2" hidden="1">'[8]2008 -2010'!$T$29,'[8]2008 -2010'!$T$36:$T$37,'[8]2008 -2010'!$V$36:$V$37,'[8]2008 -2010'!$T$48,'[8]2008 -2010'!$J$48,'[8]2008 -2010'!$J$36:$J$37</definedName>
    <definedName name="P2_SCOPE_SV_PRT" hidden="1">'[9]свод'!$E$77:$I$84,'[9]свод'!$E$86:$I$86,'[9]свод'!$E$90:$H$93,'[9]свод'!$E$95:$I$95,'[9]свод'!$E$117:$I$122,'[9]свод'!$E$124:$I$127,'[9]свод'!$E$134:$H$137</definedName>
    <definedName name="P3_dip" hidden="1">'[8]FST5'!$G$167:$G$172,'[8]FST5'!$G$174:$G$175,'[8]FST5'!$G$177:$G$180,'[8]FST5'!$G$182,'[8]FST5'!$G$184:$G$188,'[8]FST5'!$G$190,'[8]FST5'!$G$192:$G$194</definedName>
    <definedName name="P3_SC22" hidden="1">'[8]2008 -2010'!$V$36:$V$37,'[8]2008 -2010'!$L$36:$L$37,'[8]2008 -2010'!$J$29,'[8]2008 -2010'!$J$21,'[8]2008 -2010'!$J$14,'[8]2008 -2010'!$J$36:$J$37</definedName>
    <definedName name="P3_SCOPE_F1_PRT" localSheetId="9" hidden="1">#REF!,#REF!,#REF!,#REF!</definedName>
    <definedName name="P3_SCOPE_F1_PRT" localSheetId="10" hidden="1">#REF!,#REF!,#REF!,#REF!</definedName>
    <definedName name="P3_SCOPE_F1_PRT" localSheetId="2" hidden="1">#REF!,#REF!,#REF!,#REF!</definedName>
    <definedName name="P3_SCOPE_F1_PRT" localSheetId="3" hidden="1">#REF!,#REF!,#REF!,#REF!</definedName>
    <definedName name="P3_SCOPE_F1_PRT" localSheetId="4" hidden="1">#REF!,#REF!,#REF!,#REF!</definedName>
    <definedName name="P3_SCOPE_F1_PRT" localSheetId="1" hidden="1">#REF!,#REF!,#REF!,#REF!</definedName>
    <definedName name="P3_SCOPE_F1_PRT" localSheetId="13" hidden="1">#REF!,#REF!,#REF!,#REF!</definedName>
    <definedName name="P3_SCOPE_F1_PRT" localSheetId="14" hidden="1">#REF!,#REF!,#REF!,#REF!</definedName>
    <definedName name="P3_SCOPE_F1_PRT" hidden="1">#REF!,#REF!,#REF!,#REF!</definedName>
    <definedName name="P3_SCOPE_FULL_LOAD" hidden="1">'[8]2008 -2010'!$L$50:$L$56,'[8]2008 -2010'!$L$48,'[8]2008 -2010'!$L$46,'[8]2008 -2010'!$L$27:$L$44,'[8]2008 -2010'!$L$13:$L$24,'[8]2008 -2010'!$N$13:$N$24</definedName>
    <definedName name="P3_SCOPE_IND" hidden="1">'[8]2008 -2010'!$H$22:$I$23,'[8]2008 -2010'!$H$30:$I$35,'[8]2008 -2010'!$R$30:$S$35,'[8]2008 -2010'!$AB$30:$AC$35,'[8]2008 -2010'!$AB$39:$AC$39</definedName>
    <definedName name="P3_SCOPE_IND2" hidden="1">'[8]2008 -2010'!$H$22:$I$23,'[8]2008 -2010'!$H$30:$I$35,'[8]2008 -2010'!$R$30:$S$35,'[8]2008 -2010'!$AB$30:$AC$35,'[8]2008 -2010'!$AB$39:$AC$39</definedName>
    <definedName name="P3_SCOPE_NotInd" hidden="1">'[8]2008 -2010'!$T$36:$T$37,'[8]2008 -2010'!$V$36:$V$37,'[8]2008 -2010'!$AD$29,'[8]2008 -2010'!$AD$48,'[8]2008 -2010'!$AF$48,'[8]2008 -2010'!$AD$21,'[8]2008 -2010'!$AF$21</definedName>
    <definedName name="P3_SCOPE_NotInd2" hidden="1">'[8]2008 -2010'!$AF$36:$AF$37,'[8]2008 -2010'!$AD$29,'[8]2008 -2010'!$AD$21,'[8]2008 -2010'!$AD$14,'[8]2008 -2010'!$G$59:$G$60,'[8]2008 -2010'!$L$14,'[8]2008 -2010'!$L$21</definedName>
    <definedName name="P3_SCOPE_NotInt" hidden="1">'[8]2008 -2010'!$V$36:$V$37,'[8]2008 -2010'!$L$36:$L$37,'[8]2008 -2010'!$J$29,'[8]2008 -2010'!$J$21,'[8]2008 -2010'!$J$14,'[8]2008 -2010'!$J$36:$J$37</definedName>
    <definedName name="P3_SCOPE_PER_PRT" hidden="1">'[9]перекрестка'!$J$33:$K$37,'[9]перекрестка'!$N$33:$N$37,'[9]перекрестка'!$F$39:$H$43,'[9]перекрестка'!$J$39:$K$43,'[9]перекрестка'!$N$39:$N$43</definedName>
    <definedName name="P3_SCOPE_SV_PRT" localSheetId="9" hidden="1">'[9]свод'!$D$161:$G$161,'[9]свод'!#REF!,'[9]свод'!$H$166:$H$171,'[9]свод'!$D$169:$G$171,'[9]свод'!$E$19:$I$20,'[9]свод'!$E$130:$I$131,'[9]свод'!$E$22:$I$23</definedName>
    <definedName name="P3_SCOPE_SV_PRT" localSheetId="10" hidden="1">'[9]свод'!$D$161:$G$161,'[9]свод'!#REF!,'[9]свод'!$H$166:$H$171,'[9]свод'!$D$169:$G$171,'[9]свод'!$E$19:$I$20,'[9]свод'!$E$130:$I$131,'[9]свод'!$E$22:$I$23</definedName>
    <definedName name="P3_SCOPE_SV_PRT" localSheetId="2" hidden="1">'[9]свод'!$D$161:$G$161,'[9]свод'!#REF!,'[9]свод'!$H$166:$H$171,'[9]свод'!$D$169:$G$171,'[9]свод'!$E$19:$I$20,'[9]свод'!$E$130:$I$131,'[9]свод'!$E$22:$I$23</definedName>
    <definedName name="P3_SCOPE_SV_PRT" localSheetId="3" hidden="1">'[9]свод'!$D$161:$G$161,'[9]свод'!#REF!,'[9]свод'!$H$166:$H$171,'[9]свод'!$D$169:$G$171,'[9]свод'!$E$19:$I$20,'[9]свод'!$E$130:$I$131,'[9]свод'!$E$22:$I$23</definedName>
    <definedName name="P3_SCOPE_SV_PRT" localSheetId="4" hidden="1">'[9]свод'!$D$161:$G$161,'[9]свод'!#REF!,'[9]свод'!$H$166:$H$171,'[9]свод'!$D$169:$G$171,'[9]свод'!$E$19:$I$20,'[9]свод'!$E$130:$I$131,'[9]свод'!$E$22:$I$23</definedName>
    <definedName name="P3_SCOPE_SV_PRT" localSheetId="1" hidden="1">'[9]свод'!$D$161:$G$161,'[9]свод'!#REF!,'[9]свод'!$H$166:$H$171,'[9]свод'!$D$169:$G$171,'[9]свод'!$E$19:$I$20,'[9]свод'!$E$130:$I$131,'[9]свод'!$E$22:$I$23</definedName>
    <definedName name="P3_SCOPE_SV_PRT" localSheetId="13" hidden="1">'[9]свод'!$D$161:$G$161,'[9]свод'!#REF!,'[9]свод'!$H$166:$H$171,'[9]свод'!$D$169:$G$171,'[9]свод'!$E$19:$I$20,'[9]свод'!$E$130:$I$131,'[9]свод'!$E$22:$I$23</definedName>
    <definedName name="P3_SCOPE_SV_PRT" localSheetId="14" hidden="1">'[9]свод'!$D$161:$G$161,'[9]свод'!#REF!,'[9]свод'!$H$166:$H$171,'[9]свод'!$D$169:$G$171,'[9]свод'!$E$19:$I$20,'[9]свод'!$E$130:$I$131,'[9]свод'!$E$22:$I$23</definedName>
    <definedName name="P3_SCOPE_SV_PRT" hidden="1">'[9]свод'!$D$161:$G$161,'[9]свод'!#REF!,'[9]свод'!$H$166:$H$171,'[9]свод'!$D$169:$G$171,'[9]свод'!$E$19:$I$20,'[9]свод'!$E$130:$I$131,'[9]свод'!$E$22:$I$23</definedName>
    <definedName name="P4_dip" hidden="1">'[8]FST5'!$G$197:$G$212,'[8]FST5'!$G$214:$G$217,'[8]FST5'!$G$219:$G$224,'[8]FST5'!$G$226,'[8]FST5'!$G$228,'[8]FST5'!$G$230,'[8]FST5'!$G$232,'[8]FST5'!$G$52:$G$68,P1_dip</definedName>
    <definedName name="P4_SCOPE_F1_PRT" localSheetId="9" hidden="1">#REF!,#REF!,#REF!,#REF!</definedName>
    <definedName name="P4_SCOPE_F1_PRT" localSheetId="10" hidden="1">#REF!,#REF!,#REF!,#REF!</definedName>
    <definedName name="P4_SCOPE_F1_PRT" localSheetId="2" hidden="1">#REF!,#REF!,#REF!,#REF!</definedName>
    <definedName name="P4_SCOPE_F1_PRT" localSheetId="3" hidden="1">#REF!,#REF!,#REF!,#REF!</definedName>
    <definedName name="P4_SCOPE_F1_PRT" localSheetId="4" hidden="1">#REF!,#REF!,#REF!,#REF!</definedName>
    <definedName name="P4_SCOPE_F1_PRT" localSheetId="1" hidden="1">#REF!,#REF!,#REF!,#REF!</definedName>
    <definedName name="P4_SCOPE_F1_PRT" localSheetId="13" hidden="1">#REF!,#REF!,#REF!,#REF!</definedName>
    <definedName name="P4_SCOPE_F1_PRT" localSheetId="14" hidden="1">#REF!,#REF!,#REF!,#REF!</definedName>
    <definedName name="P4_SCOPE_F1_PRT" hidden="1">#REF!,#REF!,#REF!,#REF!</definedName>
    <definedName name="P4_SCOPE_FULL_LOAD" hidden="1">'[8]2008 -2010'!$P$13:$P$24,'[8]2008 -2010'!$N$27:$N$44,'[8]2008 -2010'!$P$27:$P$44,'[8]2008 -2010'!$N$46,'[8]2008 -2010'!$P$46,'[8]2008 -2010'!$N$48</definedName>
    <definedName name="P4_SCOPE_IND" hidden="1">'[8]2008 -2010'!$R$39:$S$39,'[8]2008 -2010'!$H$39:$I$39,'[8]2008 -2010'!$H$41:$I$43,'[8]2008 -2010'!$R$41:$S$43,'[8]2008 -2010'!$AB$41:$AC$43</definedName>
    <definedName name="P4_SCOPE_IND2" hidden="1">'[8]2008 -2010'!$R$39:$S$39,'[8]2008 -2010'!$H$39:$I$39,'[8]2008 -2010'!$H$41:$I$43,'[8]2008 -2010'!$R$41:$S$43,'[8]2008 -2010'!$AB$41:$AC$43</definedName>
    <definedName name="P4_SCOPE_NotInd" hidden="1">'[8]2008 -2010'!$AD$14,'[8]2008 -2010'!$AF$14,'[8]2008 -2010'!$AD$17,'[8]2008 -2010'!$AF$17,'[8]2008 -2010'!$AD$19,'[8]2008 -2010'!$AF$19,'[8]2008 -2010'!$AD$23</definedName>
    <definedName name="P4_SCOPE_NotInd2" hidden="1">'[8]2008 -2010'!$J$17,'[8]2008 -2010'!$L$17,'[8]2008 -2010'!$J$19,'[8]2008 -2010'!$L$19,'[8]2008 -2010'!$J$23,'[8]2008 -2010'!$L$23,'[8]2008 -2010'!$T$17</definedName>
    <definedName name="P4_SCOPE_PER_PRT" hidden="1">'[9]перекрестка'!$F$45:$H$49,'[9]перекрестка'!$J$45:$K$49,'[9]перекрестка'!$N$45:$N$49,'[9]перекрестка'!$F$53:$G$64,'[9]перекрестка'!$H$54:$H$58</definedName>
    <definedName name="P5_SCOPE_FULL_LOAD" hidden="1">'[8]2008 -2010'!$P$48,'[8]2008 -2010'!$N$50:$N$56,'[8]2008 -2010'!$P$50:$P$56,'[8]2008 -2010'!$N$58:$N$61,'[8]2008 -2010'!$P$58:$P$61,'[8]2008 -2010'!$T$58:$T$61</definedName>
    <definedName name="P5_SCOPE_IND" hidden="1">'[8]2008 -2010'!$H$51:$I$52,'[8]2008 -2010'!$R$51:$S$52,'[8]2008 -2010'!$AB$51:$AC$52,'[8]2008 -2010'!$I$58,'[8]2008 -2010'!$S$58,'[8]2008 -2010'!$AC$58</definedName>
    <definedName name="P5_SCOPE_IND2" hidden="1">'[8]2008 -2010'!$H$51:$I$52,'[8]2008 -2010'!$R$51:$S$52,'[8]2008 -2010'!$AB$51:$AC$52,'[8]2008 -2010'!$H$58:$I$58,'[8]2008 -2010'!$R$58:$S$58</definedName>
    <definedName name="P5_SCOPE_NotInd" hidden="1">'[8]2008 -2010'!$AF$23,'[8]2008 -2010'!$T$14,'[8]2008 -2010'!$V$14,'[8]2008 -2010'!$T$17,'[8]2008 -2010'!$V$17,'[8]2008 -2010'!$T$19,'[8]2008 -2010'!$V$19</definedName>
    <definedName name="P5_SCOPE_NotInd2" hidden="1">'[8]2008 -2010'!$V$17,'[8]2008 -2010'!$T$19,'[8]2008 -2010'!$V$19,'[8]2008 -2010'!$V$23,'[8]2008 -2010'!$T$23,'[8]2008 -2010'!$AD$17,'[8]2008 -2010'!$AF$17</definedName>
    <definedName name="P5_SCOPE_PER_PRT" hidden="1">'[9]перекрестка'!$H$60:$H$64,'[9]перекрестка'!$J$53:$J$64,'[9]перекрестка'!$K$54:$K$58,'[9]перекрестка'!$K$60:$K$64,'[9]перекрестка'!$N$53:$N$64</definedName>
    <definedName name="P6_SCOPE_FULL_LOAD" hidden="1">'[8]2008 -2010'!$V$58:$V$61,'[8]2008 -2010'!$T$50:$T$56,'[8]2008 -2010'!$V$50:$V$56,'[8]2008 -2010'!$T$48,'[8]2008 -2010'!$V$48,'[8]2008 -2010'!$T$46</definedName>
    <definedName name="P6_SCOPE_NotInd" hidden="1">'[8]2008 -2010'!$T$21,'[8]2008 -2010'!$V$21,'[8]2008 -2010'!$T$23,'[8]2008 -2010'!$V$23,'[8]2008 -2010'!$J$17,'[8]2008 -2010'!$L$17,'[8]2008 -2010'!$J$19</definedName>
    <definedName name="P6_SCOPE_NotInd2" hidden="1">'[8]2008 -2010'!$AD$19,'[8]2008 -2010'!$AF$19,'[8]2008 -2010'!$AD$23,'[8]2008 -2010'!$AF$23,'[8]2008 -2010'!$L$48,'[8]2008 -2010'!$V$48,'[8]2008 -2010'!$V$14</definedName>
    <definedName name="P6_SCOPE_PER_PRT" hidden="1">'[9]перекрестка'!$F$66:$H$70,'[9]перекрестка'!$J$66:$K$70,'[9]перекрестка'!$N$66:$N$70,'[9]перекрестка'!$F$72:$H$76,'[9]перекрестка'!$J$72:$K$76</definedName>
    <definedName name="P7_SCOPE_FULL_LOAD" hidden="1">'[8]2008 -2010'!$V$46,'[8]2008 -2010'!$T$27:$T$44,'[8]2008 -2010'!$V$27:$V$44,'[8]2008 -2010'!$T$13:$T$24,'[8]2008 -2010'!$V$13:$V$24,'[8]2008 -2010'!$X$13:$X$24</definedName>
    <definedName name="P7_SCOPE_NotInd" hidden="1">'[8]2008 -2010'!$L$19,'[8]2008 -2010'!$J$23,'[8]2008 -2010'!$L$23,'[8]2008 -2010'!$T$48,'[8]2008 -2010'!$V$48,'[8]2008 -2010'!$AD$36:$AD$37,P1_SCOPE_NotInd</definedName>
    <definedName name="P7_SCOPE_NotInd2" hidden="1">'[8]2008 -2010'!$V$21,'[8]2008 -2010'!$AF$14,'[8]2008 -2010'!$AF$21,'[8]2008 -2010'!$AF$48,'[8]2008 -2010'!$J$48,P1_SCOPE_NotInd2,P2_SCOPE_NotInd2,P3_SCOPE_NotInd2</definedName>
    <definedName name="P7_SCOPE_PER_PRT" hidden="1">'[9]перекрестка'!$N$72:$N$76,'[9]перекрестка'!$F$78:$H$82,'[9]перекрестка'!$J$78:$K$82,'[9]перекрестка'!$N$78:$N$82,'[9]перекрестка'!$F$84:$H$88</definedName>
    <definedName name="P8_SCOPE_FULL_LOAD" hidden="1">'[8]2008 -2010'!$Z$13:$Z$24,'[8]2008 -2010'!$X$27:$X$44,'[8]2008 -2010'!$Z$27:$Z$44,'[8]2008 -2010'!$X$46,'[8]2008 -2010'!$Z$46,'[8]2008 -2010'!$X$48</definedName>
    <definedName name="P8_SCOPE_PER_PRT" hidden="1">'[9]перекрестка'!$J$84:$K$88,'[9]перекрестка'!$N$84:$N$88,'[9]перекрестка'!$F$14:$G$25,P1_SCOPE_PER_PRT,P2_SCOPE_PER_PRT,P3_SCOPE_PER_PRT,P4_SCOPE_PER_PRT</definedName>
    <definedName name="P9_SCOPE_FULL_LOAD" hidden="1">'[8]2008 -2010'!$Z$48,'[8]2008 -2010'!$X$50:$X$56,'[8]2008 -2010'!$Z$50:$Z$56,'[8]2008 -2010'!$X$58:$X$61,'[8]2008 -2010'!$Z$58:$Z$61,'[8]2008 -2010'!$AD$58:$AD$61</definedName>
    <definedName name="Period">'[4]TEHSHEET'!$E$2:$E$9</definedName>
    <definedName name="prd">'[4]Титульный'!$D$15</definedName>
    <definedName name="prdDop">'[4]Титульный'!$D$16</definedName>
    <definedName name="PROT_22" localSheetId="9">P3_PROT_22,P4_PROT_22,P5_PROT_22</definedName>
    <definedName name="PROT_22" localSheetId="10">P3_PROT_22,P4_PROT_22,P5_PROT_22</definedName>
    <definedName name="PROT_22" localSheetId="2">P3_PROT_22,P4_PROT_22,P5_PROT_22</definedName>
    <definedName name="PROT_22" localSheetId="1">P3_PROT_22,P4_PROT_22,P5_PROT_22</definedName>
    <definedName name="PROT_22" localSheetId="13">P3_PROT_22,P4_PROT_22,P5_PROT_22</definedName>
    <definedName name="PROT_22" localSheetId="14">P3_PROT_22,P4_PROT_22,P5_PROT_22</definedName>
    <definedName name="PROT_22">P3_PROT_22,P4_PROT_22,P5_PROT_22</definedName>
    <definedName name="REGIONS">'[3]TEHSHEET'!$C$6:$C$93</definedName>
    <definedName name="rrtget6">#N/A</definedName>
    <definedName name="RSK_DIC">'[7]Tch'!$C$65</definedName>
    <definedName name="ruk_FIO">'[4]Титульный'!$D$44</definedName>
    <definedName name="S1_" localSheetId="9">#REF!</definedName>
    <definedName name="S1_" localSheetId="10">#REF!</definedName>
    <definedName name="S1_" localSheetId="2">#REF!</definedName>
    <definedName name="S1_" localSheetId="3">#REF!</definedName>
    <definedName name="S1_" localSheetId="4">#REF!</definedName>
    <definedName name="S1_" localSheetId="1">#REF!</definedName>
    <definedName name="S1_" localSheetId="13">#REF!</definedName>
    <definedName name="S1_" localSheetId="14">#REF!</definedName>
    <definedName name="S1_">#REF!</definedName>
    <definedName name="S10_" localSheetId="9">#REF!</definedName>
    <definedName name="S10_" localSheetId="10">#REF!</definedName>
    <definedName name="S10_" localSheetId="2">#REF!</definedName>
    <definedName name="S10_" localSheetId="3">#REF!</definedName>
    <definedName name="S10_" localSheetId="4">#REF!</definedName>
    <definedName name="S10_" localSheetId="1">#REF!</definedName>
    <definedName name="S10_" localSheetId="13">#REF!</definedName>
    <definedName name="S10_" localSheetId="14">#REF!</definedName>
    <definedName name="S10_">#REF!</definedName>
    <definedName name="S11_" localSheetId="9">#REF!</definedName>
    <definedName name="S11_" localSheetId="10">#REF!</definedName>
    <definedName name="S11_" localSheetId="2">#REF!</definedName>
    <definedName name="S11_" localSheetId="3">#REF!</definedName>
    <definedName name="S11_" localSheetId="4">#REF!</definedName>
    <definedName name="S11_" localSheetId="1">#REF!</definedName>
    <definedName name="S11_" localSheetId="13">#REF!</definedName>
    <definedName name="S11_" localSheetId="14">#REF!</definedName>
    <definedName name="S11_">#REF!</definedName>
    <definedName name="S12_" localSheetId="9">#REF!</definedName>
    <definedName name="S12_" localSheetId="10">#REF!</definedName>
    <definedName name="S12_" localSheetId="2">#REF!</definedName>
    <definedName name="S12_" localSheetId="3">#REF!</definedName>
    <definedName name="S12_" localSheetId="4">#REF!</definedName>
    <definedName name="S12_" localSheetId="1">#REF!</definedName>
    <definedName name="S12_" localSheetId="13">#REF!</definedName>
    <definedName name="S12_" localSheetId="14">#REF!</definedName>
    <definedName name="S12_">#REF!</definedName>
    <definedName name="S13_" localSheetId="9">#REF!</definedName>
    <definedName name="S13_" localSheetId="10">#REF!</definedName>
    <definedName name="S13_" localSheetId="2">#REF!</definedName>
    <definedName name="S13_" localSheetId="3">#REF!</definedName>
    <definedName name="S13_" localSheetId="4">#REF!</definedName>
    <definedName name="S13_" localSheetId="1">#REF!</definedName>
    <definedName name="S13_" localSheetId="13">#REF!</definedName>
    <definedName name="S13_" localSheetId="14">#REF!</definedName>
    <definedName name="S13_">#REF!</definedName>
    <definedName name="S14_" localSheetId="9">#REF!</definedName>
    <definedName name="S14_" localSheetId="10">#REF!</definedName>
    <definedName name="S14_" localSheetId="2">#REF!</definedName>
    <definedName name="S14_" localSheetId="3">#REF!</definedName>
    <definedName name="S14_" localSheetId="4">#REF!</definedName>
    <definedName name="S14_" localSheetId="1">#REF!</definedName>
    <definedName name="S14_" localSheetId="13">#REF!</definedName>
    <definedName name="S14_" localSheetId="14">#REF!</definedName>
    <definedName name="S14_">#REF!</definedName>
    <definedName name="S15_" localSheetId="9">#REF!</definedName>
    <definedName name="S15_" localSheetId="10">#REF!</definedName>
    <definedName name="S15_" localSheetId="2">#REF!</definedName>
    <definedName name="S15_" localSheetId="3">#REF!</definedName>
    <definedName name="S15_" localSheetId="4">#REF!</definedName>
    <definedName name="S15_" localSheetId="1">#REF!</definedName>
    <definedName name="S15_" localSheetId="13">#REF!</definedName>
    <definedName name="S15_" localSheetId="14">#REF!</definedName>
    <definedName name="S15_">#REF!</definedName>
    <definedName name="S16_" localSheetId="9">#REF!</definedName>
    <definedName name="S16_" localSheetId="10">#REF!</definedName>
    <definedName name="S16_" localSheetId="2">#REF!</definedName>
    <definedName name="S16_" localSheetId="3">#REF!</definedName>
    <definedName name="S16_" localSheetId="4">#REF!</definedName>
    <definedName name="S16_" localSheetId="1">#REF!</definedName>
    <definedName name="S16_" localSheetId="13">#REF!</definedName>
    <definedName name="S16_" localSheetId="14">#REF!</definedName>
    <definedName name="S16_">#REF!</definedName>
    <definedName name="S17_" localSheetId="9">#REF!</definedName>
    <definedName name="S17_" localSheetId="10">#REF!</definedName>
    <definedName name="S17_" localSheetId="2">#REF!</definedName>
    <definedName name="S17_" localSheetId="3">#REF!</definedName>
    <definedName name="S17_" localSheetId="4">#REF!</definedName>
    <definedName name="S17_" localSheetId="1">#REF!</definedName>
    <definedName name="S17_" localSheetId="13">#REF!</definedName>
    <definedName name="S17_" localSheetId="14">#REF!</definedName>
    <definedName name="S17_">#REF!</definedName>
    <definedName name="S18_" localSheetId="9">#REF!</definedName>
    <definedName name="S18_" localSheetId="10">#REF!</definedName>
    <definedName name="S18_" localSheetId="2">#REF!</definedName>
    <definedName name="S18_" localSheetId="3">#REF!</definedName>
    <definedName name="S18_" localSheetId="4">#REF!</definedName>
    <definedName name="S18_" localSheetId="1">#REF!</definedName>
    <definedName name="S18_" localSheetId="13">#REF!</definedName>
    <definedName name="S18_" localSheetId="14">#REF!</definedName>
    <definedName name="S18_">#REF!</definedName>
    <definedName name="S19_" localSheetId="9">#REF!</definedName>
    <definedName name="S19_" localSheetId="10">#REF!</definedName>
    <definedName name="S19_" localSheetId="2">#REF!</definedName>
    <definedName name="S19_" localSheetId="3">#REF!</definedName>
    <definedName name="S19_" localSheetId="4">#REF!</definedName>
    <definedName name="S19_" localSheetId="1">#REF!</definedName>
    <definedName name="S19_" localSheetId="13">#REF!</definedName>
    <definedName name="S19_" localSheetId="14">#REF!</definedName>
    <definedName name="S19_">#REF!</definedName>
    <definedName name="S2_" localSheetId="9">#REF!</definedName>
    <definedName name="S2_" localSheetId="10">#REF!</definedName>
    <definedName name="S2_" localSheetId="2">#REF!</definedName>
    <definedName name="S2_" localSheetId="3">#REF!</definedName>
    <definedName name="S2_" localSheetId="4">#REF!</definedName>
    <definedName name="S2_" localSheetId="1">#REF!</definedName>
    <definedName name="S2_" localSheetId="13">#REF!</definedName>
    <definedName name="S2_" localSheetId="14">#REF!</definedName>
    <definedName name="S2_">#REF!</definedName>
    <definedName name="S20_" localSheetId="9">#REF!</definedName>
    <definedName name="S20_" localSheetId="10">#REF!</definedName>
    <definedName name="S20_" localSheetId="2">#REF!</definedName>
    <definedName name="S20_" localSheetId="3">#REF!</definedName>
    <definedName name="S20_" localSheetId="4">#REF!</definedName>
    <definedName name="S20_" localSheetId="1">#REF!</definedName>
    <definedName name="S20_" localSheetId="13">#REF!</definedName>
    <definedName name="S20_" localSheetId="14">#REF!</definedName>
    <definedName name="S20_">#REF!</definedName>
    <definedName name="S3_" localSheetId="9">#REF!</definedName>
    <definedName name="S3_" localSheetId="10">#REF!</definedName>
    <definedName name="S3_" localSheetId="2">#REF!</definedName>
    <definedName name="S3_" localSheetId="3">#REF!</definedName>
    <definedName name="S3_" localSheetId="4">#REF!</definedName>
    <definedName name="S3_" localSheetId="1">#REF!</definedName>
    <definedName name="S3_" localSheetId="13">#REF!</definedName>
    <definedName name="S3_" localSheetId="14">#REF!</definedName>
    <definedName name="S3_">#REF!</definedName>
    <definedName name="S4_" localSheetId="9">#REF!</definedName>
    <definedName name="S4_" localSheetId="10">#REF!</definedName>
    <definedName name="S4_" localSheetId="2">#REF!</definedName>
    <definedName name="S4_" localSheetId="3">#REF!</definedName>
    <definedName name="S4_" localSheetId="4">#REF!</definedName>
    <definedName name="S4_" localSheetId="1">#REF!</definedName>
    <definedName name="S4_" localSheetId="13">#REF!</definedName>
    <definedName name="S4_" localSheetId="14">#REF!</definedName>
    <definedName name="S4_">#REF!</definedName>
    <definedName name="S5_" localSheetId="9">#REF!</definedName>
    <definedName name="S5_" localSheetId="10">#REF!</definedName>
    <definedName name="S5_" localSheetId="2">#REF!</definedName>
    <definedName name="S5_" localSheetId="3">#REF!</definedName>
    <definedName name="S5_" localSheetId="4">#REF!</definedName>
    <definedName name="S5_" localSheetId="1">#REF!</definedName>
    <definedName name="S5_" localSheetId="13">#REF!</definedName>
    <definedName name="S5_" localSheetId="14">#REF!</definedName>
    <definedName name="S5_">#REF!</definedName>
    <definedName name="S6_" localSheetId="9">#REF!</definedName>
    <definedName name="S6_" localSheetId="10">#REF!</definedName>
    <definedName name="S6_" localSheetId="2">#REF!</definedName>
    <definedName name="S6_" localSheetId="3">#REF!</definedName>
    <definedName name="S6_" localSheetId="4">#REF!</definedName>
    <definedName name="S6_" localSheetId="1">#REF!</definedName>
    <definedName name="S6_" localSheetId="13">#REF!</definedName>
    <definedName name="S6_" localSheetId="14">#REF!</definedName>
    <definedName name="S6_">#REF!</definedName>
    <definedName name="S7_" localSheetId="9">#REF!</definedName>
    <definedName name="S7_" localSheetId="10">#REF!</definedName>
    <definedName name="S7_" localSheetId="2">#REF!</definedName>
    <definedName name="S7_" localSheetId="3">#REF!</definedName>
    <definedName name="S7_" localSheetId="4">#REF!</definedName>
    <definedName name="S7_" localSheetId="1">#REF!</definedName>
    <definedName name="S7_" localSheetId="13">#REF!</definedName>
    <definedName name="S7_" localSheetId="14">#REF!</definedName>
    <definedName name="S7_">#REF!</definedName>
    <definedName name="S8_" localSheetId="9">#REF!</definedName>
    <definedName name="S8_" localSheetId="10">#REF!</definedName>
    <definedName name="S8_" localSheetId="2">#REF!</definedName>
    <definedName name="S8_" localSheetId="3">#REF!</definedName>
    <definedName name="S8_" localSheetId="4">#REF!</definedName>
    <definedName name="S8_" localSheetId="1">#REF!</definedName>
    <definedName name="S8_" localSheetId="13">#REF!</definedName>
    <definedName name="S8_" localSheetId="14">#REF!</definedName>
    <definedName name="S8_">#REF!</definedName>
    <definedName name="S9_" localSheetId="9">#REF!</definedName>
    <definedName name="S9_" localSheetId="10">#REF!</definedName>
    <definedName name="S9_" localSheetId="2">#REF!</definedName>
    <definedName name="S9_" localSheetId="3">#REF!</definedName>
    <definedName name="S9_" localSheetId="4">#REF!</definedName>
    <definedName name="S9_" localSheetId="1">#REF!</definedName>
    <definedName name="S9_" localSheetId="13">#REF!</definedName>
    <definedName name="S9_" localSheetId="14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ENARIOS">'[3]TEHSHEET'!$K$6:$K$8</definedName>
    <definedName name="SCOPE_16_LD">'[3]16'!$E$7:$M$57</definedName>
    <definedName name="SCOPE_16_PRT">P1_SCOPE_16_PRT,P2_SCOPE_16_PRT</definedName>
    <definedName name="SCOPE_17.1_LD">'[3]17.1'!$D$7:$I$27</definedName>
    <definedName name="SCOPE_17.1_PRT">'[9]17.1'!$D$14:$F$17,'[9]17.1'!$D$19:$F$22,'[9]17.1'!$I$9:$I$12,'[9]17.1'!$I$14:$I$17,'[9]17.1'!$I$19:$I$22,'[9]17.1'!$D$9:$F$12</definedName>
    <definedName name="SCOPE_17_LD">'[3]17'!$E$8:$Q$96</definedName>
    <definedName name="SCOPE_17_PRT">'[10]рабочий'!$L$39:$O$41,'[10]рабочий'!$E$43:$H$51,'[10]рабочий'!$L$43:$O$51,'[10]рабочий'!$E$54:$H$56,'[10]рабочий'!$E$58:$H$66,'[10]рабочий'!$E$69:$O$81,'[10]рабочий'!$E$9:$H$11,P1_SCOPE_17_PRT</definedName>
    <definedName name="SCOPE_2.1_LD">'[3]P2.1'!$H$8:$J$45</definedName>
    <definedName name="SCOPE_2.1_PRT">'[3]P2.1'!$H$8:$I$45</definedName>
    <definedName name="SCOPE_2.2_LD">'[3]P2.2'!$G$8:$I$53</definedName>
    <definedName name="SCOPE_2.2_PRT">'[3]P2.2'!$G$8:$H$53</definedName>
    <definedName name="SCOPE_24_LD">'[9]24'!$E$8:$J$47,'[9]24'!$E$49:$J$66</definedName>
    <definedName name="SCOPE_24_PRT">'[9]24'!$E$41:$I$41,'[9]24'!$E$34:$I$34,'[9]24'!$E$36:$I$36,'[9]24'!$E$43:$I$43</definedName>
    <definedName name="SCOPE_25_LD">'[3]25'!$E$8:$J$64</definedName>
    <definedName name="SCOPE_25_PRT">'[9]25'!$E$20:$I$20,'[9]25'!$E$34:$I$34,'[9]25'!$E$41:$I$41,'[9]25'!$E$8:$I$10</definedName>
    <definedName name="SCOPE_3_LD">'[3]3'!$E$11:$AB$25</definedName>
    <definedName name="SCOPE_3_PRT">'[3]3'!$E$12:$X$24</definedName>
    <definedName name="SCOPE_4_LD">'[3]4'!$E$11:$AH$32</definedName>
    <definedName name="SCOPE_4_PRT">'[9]4'!$Z$27:$AC$31,'[9]4'!$F$14:$I$20,P1_SCOPE_4_PRT,P2_SCOPE_4_PRT</definedName>
    <definedName name="SCOPE_5_LD">'[3]5'!$E$11:$AH$32</definedName>
    <definedName name="SCOPE_5_PRT">'[9]5'!$Z$27:$AC$31,'[9]5'!$F$14:$I$21,P1_SCOPE_5_PRT,P2_SCOPE_5_PRT</definedName>
    <definedName name="SCOPE_CPR" localSheetId="9">'[8]Регионы'!#REF!</definedName>
    <definedName name="SCOPE_CPR" localSheetId="10">'[8]Регионы'!#REF!</definedName>
    <definedName name="SCOPE_CPR" localSheetId="2">'[8]Регионы'!#REF!</definedName>
    <definedName name="SCOPE_CPR" localSheetId="3">'[8]Регионы'!#REF!</definedName>
    <definedName name="SCOPE_CPR" localSheetId="4">'[8]Регионы'!#REF!</definedName>
    <definedName name="SCOPE_CPR" localSheetId="1">'[8]Регионы'!#REF!</definedName>
    <definedName name="SCOPE_CPR" localSheetId="13">'[8]Регионы'!#REF!</definedName>
    <definedName name="SCOPE_CPR" localSheetId="14">'[8]Регионы'!#REF!</definedName>
    <definedName name="SCOPE_CPR">'[8]Регионы'!#REF!</definedName>
    <definedName name="SCOPE_DOP" localSheetId="9">'[8]Регионы'!#REF!,'Отчет по ТП 2016'!P1_SCOPE_DOP</definedName>
    <definedName name="SCOPE_DOP" localSheetId="10">'[8]Регионы'!#REF!,'Отчет по ТП 2017'!P1_SCOPE_DOP</definedName>
    <definedName name="SCOPE_DOP" localSheetId="2">'[8]Регионы'!#REF!,'Приложение 1; 5 село'!P1_SCOPE_DOP</definedName>
    <definedName name="SCOPE_DOP" localSheetId="3">'[8]Регионы'!#REF!,'Приложение 2 2015'!P1_SCOPE_DOP</definedName>
    <definedName name="SCOPE_DOP" localSheetId="4">'[8]Регионы'!#REF!,'Приложение 2 2016'!P1_SCOPE_DOP</definedName>
    <definedName name="SCOPE_DOP" localSheetId="1">'[8]Регионы'!#REF!,'Приложения 1;5 город'!P1_SCOPE_DOP</definedName>
    <definedName name="SCOPE_DOP" localSheetId="13">'[8]Регионы'!#REF!,'Р.У. 1.3 (2017)'!P1_SCOPE_DOP</definedName>
    <definedName name="SCOPE_DOP" localSheetId="14">'[8]Регионы'!#REF!,'Р.У. 1.6 (2017)'!P1_SCOPE_DOP</definedName>
    <definedName name="SCOPE_DOP">'[8]Регионы'!#REF!,P1_SCOPE_DOP</definedName>
    <definedName name="SCOPE_F1_PRT" localSheetId="9">#REF!,'Отчет по ТП 2016'!P1_SCOPE_F1_PRT,'Отчет по ТП 2016'!P2_SCOPE_F1_PRT,'Отчет по ТП 2016'!P3_SCOPE_F1_PRT,'Отчет по ТП 2016'!P4_SCOPE_F1_PRT</definedName>
    <definedName name="SCOPE_F1_PRT" localSheetId="10">#REF!,'Отчет по ТП 2017'!P1_SCOPE_F1_PRT,'Отчет по ТП 2017'!P2_SCOPE_F1_PRT,'Отчет по ТП 2017'!P3_SCOPE_F1_PRT,'Отчет по ТП 2017'!P4_SCOPE_F1_PRT</definedName>
    <definedName name="SCOPE_F1_PRT" localSheetId="2">#REF!,'Приложение 1; 5 село'!P1_SCOPE_F1_PRT,'Приложение 1; 5 село'!P2_SCOPE_F1_PRT,'Приложение 1; 5 село'!P3_SCOPE_F1_PRT,'Приложение 1; 5 село'!P4_SCOPE_F1_PRT</definedName>
    <definedName name="SCOPE_F1_PRT" localSheetId="3">#REF!,'Приложение 2 2015'!P1_SCOPE_F1_PRT,'Приложение 2 2015'!P2_SCOPE_F1_PRT,'Приложение 2 2015'!P3_SCOPE_F1_PRT,'Приложение 2 2015'!P4_SCOPE_F1_PRT</definedName>
    <definedName name="SCOPE_F1_PRT" localSheetId="4">#REF!,'Приложение 2 2016'!P1_SCOPE_F1_PRT,'Приложение 2 2016'!P2_SCOPE_F1_PRT,'Приложение 2 2016'!P3_SCOPE_F1_PRT,'Приложение 2 2016'!P4_SCOPE_F1_PRT</definedName>
    <definedName name="SCOPE_F1_PRT" localSheetId="1">#REF!,'Приложения 1;5 город'!P1_SCOPE_F1_PRT,'Приложения 1;5 город'!P2_SCOPE_F1_PRT,'Приложения 1;5 город'!P3_SCOPE_F1_PRT,'Приложения 1;5 город'!P4_SCOPE_F1_PRT</definedName>
    <definedName name="SCOPE_F1_PRT" localSheetId="13">#REF!,'Р.У. 1.3 (2017)'!P1_SCOPE_F1_PRT,'Р.У. 1.3 (2017)'!P2_SCOPE_F1_PRT,'Р.У. 1.3 (2017)'!P3_SCOPE_F1_PRT,'Р.У. 1.3 (2017)'!P4_SCOPE_F1_PRT</definedName>
    <definedName name="SCOPE_F1_PRT" localSheetId="14">#REF!,'Р.У. 1.6 (2017)'!P1_SCOPE_F1_PRT,'Р.У. 1.6 (2017)'!P2_SCOPE_F1_PRT,'Р.У. 1.6 (2017)'!P3_SCOPE_F1_PRT,'Р.У. 1.6 (2017)'!P4_SCOPE_F1_PRT</definedName>
    <definedName name="SCOPE_F1_PRT">#REF!,P1_SCOPE_F1_PRT,P2_SCOPE_F1_PRT,P3_SCOPE_F1_PRT,P4_SCOPE_F1_PRT</definedName>
    <definedName name="SCOPE_F2_LD1" localSheetId="9">#REF!</definedName>
    <definedName name="SCOPE_F2_LD1" localSheetId="10">#REF!</definedName>
    <definedName name="SCOPE_F2_LD1" localSheetId="2">#REF!</definedName>
    <definedName name="SCOPE_F2_LD1" localSheetId="3">#REF!</definedName>
    <definedName name="SCOPE_F2_LD1" localSheetId="4">#REF!</definedName>
    <definedName name="SCOPE_F2_LD1" localSheetId="1">#REF!</definedName>
    <definedName name="SCOPE_F2_LD1" localSheetId="13">#REF!</definedName>
    <definedName name="SCOPE_F2_LD1" localSheetId="14">#REF!</definedName>
    <definedName name="SCOPE_F2_LD1">#REF!</definedName>
    <definedName name="SCOPE_F2_LD2" localSheetId="9">#REF!</definedName>
    <definedName name="SCOPE_F2_LD2" localSheetId="10">#REF!</definedName>
    <definedName name="SCOPE_F2_LD2" localSheetId="2">#REF!</definedName>
    <definedName name="SCOPE_F2_LD2" localSheetId="3">#REF!</definedName>
    <definedName name="SCOPE_F2_LD2" localSheetId="4">#REF!</definedName>
    <definedName name="SCOPE_F2_LD2" localSheetId="1">#REF!</definedName>
    <definedName name="SCOPE_F2_LD2" localSheetId="13">#REF!</definedName>
    <definedName name="SCOPE_F2_LD2" localSheetId="14">#REF!</definedName>
    <definedName name="SCOPE_F2_LD2">#REF!</definedName>
    <definedName name="SCOPE_F2_PRT" localSheetId="9">#REF!,#REF!,#REF!,'Отчет по ТП 2016'!P1_SCOPE_F2_PRT,'Отчет по ТП 2016'!P2_SCOPE_F2_PRT</definedName>
    <definedName name="SCOPE_F2_PRT" localSheetId="10">#REF!,#REF!,#REF!,'Отчет по ТП 2017'!P1_SCOPE_F2_PRT,'Отчет по ТП 2017'!P2_SCOPE_F2_PRT</definedName>
    <definedName name="SCOPE_F2_PRT" localSheetId="2">#REF!,#REF!,#REF!,'Приложение 1; 5 село'!P1_SCOPE_F2_PRT,'Приложение 1; 5 село'!P2_SCOPE_F2_PRT</definedName>
    <definedName name="SCOPE_F2_PRT" localSheetId="3">#REF!,#REF!,#REF!,'Приложение 2 2015'!P1_SCOPE_F2_PRT,'Приложение 2 2015'!P2_SCOPE_F2_PRT</definedName>
    <definedName name="SCOPE_F2_PRT" localSheetId="4">#REF!,#REF!,#REF!,'Приложение 2 2016'!P1_SCOPE_F2_PRT,'Приложение 2 2016'!P2_SCOPE_F2_PRT</definedName>
    <definedName name="SCOPE_F2_PRT" localSheetId="1">#REF!,#REF!,#REF!,'Приложения 1;5 город'!P1_SCOPE_F2_PRT,'Приложения 1;5 город'!P2_SCOPE_F2_PRT</definedName>
    <definedName name="SCOPE_F2_PRT" localSheetId="13">#REF!,#REF!,#REF!,'Р.У. 1.3 (2017)'!P1_SCOPE_F2_PRT,'Р.У. 1.3 (2017)'!P2_SCOPE_F2_PRT</definedName>
    <definedName name="SCOPE_F2_PRT" localSheetId="14">#REF!,#REF!,#REF!,'Р.У. 1.6 (2017)'!P1_SCOPE_F2_PRT,'Р.У. 1.6 (2017)'!P2_SCOPE_F2_PRT</definedName>
    <definedName name="SCOPE_F2_PRT">#REF!,#REF!,#REF!,P1_SCOPE_F2_PRT,P2_SCOPE_F2_PRT</definedName>
    <definedName name="SCOPE_FULL_LOAD">P14_SCOPE_FULL_LOAD,P15_SCOPE_FULL_LOAD</definedName>
    <definedName name="SCOPE_IND">'[8]2008 -2010'!$H$15:$I$15,P1_SCOPE_IND,P2_SCOPE_IND,P3_SCOPE_IND,P4_SCOPE_IND,P5_SCOPE_IND</definedName>
    <definedName name="SCOPE_IND2">'[8]2008 -2010'!$AB$58:$AC$58,'[8]2008 -2010'!$H$15:$I$15,P1_SCOPE_IND2,P2_SCOPE_IND2,P3_SCOPE_IND2,P4_SCOPE_IND2,P5_SCOPE_IND2</definedName>
    <definedName name="SCOPE_NotInd">P2_SCOPE_NotInd,P3_SCOPE_NotInd,P4_SCOPE_NotInd,P5_SCOPE_NotInd,P6_SCOPE_NotInd,P7_SCOPE_NotInd</definedName>
    <definedName name="SCOPE_NotInd2">P4_SCOPE_NotInd2,P5_SCOPE_NotInd2,P6_SCOPE_NotInd2,P7_SCOPE_NotInd2</definedName>
    <definedName name="SCOPE_NotInd3">'[8]2008 -2010'!$AD$36:$AD$37,'[8]2008 -2010'!$AF$36:$AF$37,'[8]2008 -2010'!$G$59:$G$60,P1_SCOPE_NotInd3,P2_SCOPE_NotInd3</definedName>
    <definedName name="SCOPE_OUTD">'[8]FST5'!$G$23:$G$30,'[8]FST5'!$G$32:$G$35,'[8]FST5'!$G$37,'[8]FST5'!$G$39:$G$45,'[8]FST5'!$G$47,'[8]FST5'!$G$49,'[8]FST5'!$G$5:$G$21</definedName>
    <definedName name="SCOPE_PER_LD">'[3]перекрестка'!$F$12:$O$88</definedName>
    <definedName name="SCOPE_PER_PRT">P5_SCOPE_PER_PRT,P6_SCOPE_PER_PRT,P7_SCOPE_PER_PRT,P8_SCOPE_PER_PRT</definedName>
    <definedName name="SCOPE_SAVE2">'[8]2008 -2010'!$L$36:$L$37,'[8]2008 -2010'!$J$29,'[8]2008 -2010'!$J$21,'[8]2008 -2010'!$J$14,'[8]2008 -2010'!$AD$48,P1_SCOPE_SAVE2,P2_SCOPE_SAVE2</definedName>
    <definedName name="SCOPE_SPR_PRT">'[9]Справочники'!$D$21:$J$22,'[9]Справочники'!$E$13:$I$14,'[9]Справочники'!$F$27:$H$28</definedName>
    <definedName name="SCOPE_SS">'[12]Регионы'!$J$25:$J$31,'[12]Регионы'!$J$33,'[12]Регионы'!$I$14,'[12]Регионы'!$J$35:$J$37</definedName>
    <definedName name="SCOPE_SS2">'[12]Регионы'!$K$50:$L$50</definedName>
    <definedName name="SCOPE_SV_LD1">'[9]свод'!$E$114:$M$114,'[9]свод'!$E$116:$M$127,'[9]свод'!$E$130:$M$131,'[9]свод'!$E$133:$M$137,'[9]свод'!$E$10:$M$74,P1_SCOPE_SV_LD1</definedName>
    <definedName name="SCOPE_SV_LD2">'[3]свод'!$D$156:$I$164</definedName>
    <definedName name="SCOPE_SV_PRT" localSheetId="9">[0]!P1_SCOPE_SV_PRT,[0]!P2_SCOPE_SV_PRT,'Отчет по ТП 2016'!P3_SCOPE_SV_PRT</definedName>
    <definedName name="SCOPE_SV_PRT" localSheetId="10">[0]!P1_SCOPE_SV_PRT,[0]!P2_SCOPE_SV_PRT,'Отчет по ТП 2017'!P3_SCOPE_SV_PRT</definedName>
    <definedName name="SCOPE_SV_PRT" localSheetId="2">[0]!P1_SCOPE_SV_PRT,[0]!P2_SCOPE_SV_PRT,'Приложение 1; 5 село'!P3_SCOPE_SV_PRT</definedName>
    <definedName name="SCOPE_SV_PRT" localSheetId="3">[0]!P1_SCOPE_SV_PRT,[0]!P2_SCOPE_SV_PRT,'Приложение 2 2015'!P3_SCOPE_SV_PRT</definedName>
    <definedName name="SCOPE_SV_PRT" localSheetId="4">[0]!P1_SCOPE_SV_PRT,[0]!P2_SCOPE_SV_PRT,'Приложение 2 2016'!P3_SCOPE_SV_PRT</definedName>
    <definedName name="SCOPE_SV_PRT" localSheetId="1">[0]!P1_SCOPE_SV_PRT,[0]!P2_SCOPE_SV_PRT,'Приложения 1;5 город'!P3_SCOPE_SV_PRT</definedName>
    <definedName name="SCOPE_SV_PRT" localSheetId="13">[0]!P1_SCOPE_SV_PRT,[0]!P2_SCOPE_SV_PRT,'Р.У. 1.3 (2017)'!P3_SCOPE_SV_PRT</definedName>
    <definedName name="SCOPE_SV_PRT" localSheetId="14">[0]!P1_SCOPE_SV_PRT,[0]!P2_SCOPE_SV_PRT,'Р.У. 1.6 (2017)'!P3_SCOPE_SV_PRT</definedName>
    <definedName name="SCOPE_SV_PRT">P1_SCOPE_SV_PRT,P2_SCOPE_SV_PRT,P3_SCOPE_SV_PRT</definedName>
    <definedName name="SCOPE_TP">'[8]FST5'!$L$12:$L$23,'[8]FST5'!$L$5:$L$8</definedName>
    <definedName name="SCOPE_TP_1" localSheetId="9">#REF!</definedName>
    <definedName name="SCOPE_TP_1" localSheetId="10">#REF!</definedName>
    <definedName name="SCOPE_TP_1" localSheetId="2">#REF!</definedName>
    <definedName name="SCOPE_TP_1" localSheetId="3">#REF!</definedName>
    <definedName name="SCOPE_TP_1" localSheetId="4">#REF!</definedName>
    <definedName name="SCOPE_TP_1" localSheetId="1">#REF!</definedName>
    <definedName name="SCOPE_TP_1" localSheetId="13">#REF!</definedName>
    <definedName name="SCOPE_TP_1" localSheetId="14">#REF!</definedName>
    <definedName name="SCOPE_TP_1">#REF!</definedName>
    <definedName name="Sheet2?prefix?">"H"</definedName>
    <definedName name="T0?axis?ПРД?БАЗ">'[11]0'!$I$7:$J$112,'[11]0'!$F$7:$G$112</definedName>
    <definedName name="T0?axis?ПРД?ПРЕД">'[11]0'!$K$7:$L$112,'[11]0'!$D$7:$E$112</definedName>
    <definedName name="T0?axis?ПФ?ПЛАН">'[11]0'!$I$7:$I$112,'[11]0'!$D$7:$D$112,'[11]0'!$K$7:$K$112,'[11]0'!$F$7:$F$112</definedName>
    <definedName name="T0?axis?ПФ?ФАКТ">'[11]0'!$J$7:$J$112,'[11]0'!$E$7:$E$112,'[11]0'!$L$7:$L$112,'[11]0'!$G$7:$G$112</definedName>
    <definedName name="T0?Data">'[11]0'!$D$8:$L$52,'[11]0'!$D$54:$L$59,'[11]0'!$D$63:$L$64,'[11]0'!$D$68:$L$70,'[11]0'!$D$72:$L$74,'[11]0'!$D$77:$L$92,'[11]0'!$D$95:$L$97,'[11]0'!$D$99:$L$104,'[11]0'!$D$107:$L$108,'[11]0'!$D$111:$L$112</definedName>
    <definedName name="T0?unit?МВТ">'[11]0'!$D$8:$H$8,'[11]0'!$D$86:$H$86</definedName>
    <definedName name="T0?unit?ПРЦ">'[11]0'!$D$87:$H$88,'[11]0'!$D$96:$H$97,'[11]0'!$D$107:$H$108,'[11]0'!$D$111:$H$112,'[11]0'!$I$7:$L$112</definedName>
    <definedName name="T0?unit?РУБ.ГКАЛ">'[11]0'!$D$89:$H$89,'[11]0'!$D$92:$H$92</definedName>
    <definedName name="T0?unit?ТРУБ">'[11]0'!$D$14:$H$52,'[11]0'!$D$54:$H$59,'[11]0'!$D$63:$H$64,'[11]0'!$D$68:$H$70,'[11]0'!$D$72:$H$74,'[11]0'!$D$77:$H$77,'[11]0'!$D$79:$H$81,'[11]0'!$D$90:$H$91,'[11]0'!$D$99:$H$104,'[11]0'!$D$78:$H$78</definedName>
    <definedName name="T1?axis?ПРД?БАЗ" localSheetId="9">#REF!,#REF!</definedName>
    <definedName name="T1?axis?ПРД?БАЗ" localSheetId="10">#REF!,#REF!</definedName>
    <definedName name="T1?axis?ПРД?БАЗ" localSheetId="2">#REF!,#REF!</definedName>
    <definedName name="T1?axis?ПРД?БАЗ" localSheetId="3">#REF!,#REF!</definedName>
    <definedName name="T1?axis?ПРД?БАЗ" localSheetId="4">#REF!,#REF!</definedName>
    <definedName name="T1?axis?ПРД?БАЗ" localSheetId="1">#REF!,#REF!</definedName>
    <definedName name="T1?axis?ПРД?БАЗ" localSheetId="13">#REF!,#REF!</definedName>
    <definedName name="T1?axis?ПРД?БАЗ" localSheetId="14">#REF!,#REF!</definedName>
    <definedName name="T1?axis?ПРД?БАЗ">#REF!,#REF!</definedName>
    <definedName name="T1?axis?ПРД?ПРЕД" localSheetId="9">#REF!,#REF!</definedName>
    <definedName name="T1?axis?ПРД?ПРЕД" localSheetId="10">#REF!,#REF!</definedName>
    <definedName name="T1?axis?ПРД?ПРЕД" localSheetId="2">#REF!,#REF!</definedName>
    <definedName name="T1?axis?ПРД?ПРЕД" localSheetId="3">#REF!,#REF!</definedName>
    <definedName name="T1?axis?ПРД?ПРЕД" localSheetId="4">#REF!,#REF!</definedName>
    <definedName name="T1?axis?ПРД?ПРЕД" localSheetId="1">#REF!,#REF!</definedName>
    <definedName name="T1?axis?ПРД?ПРЕД" localSheetId="13">#REF!,#REF!</definedName>
    <definedName name="T1?axis?ПРД?ПРЕД" localSheetId="14">#REF!,#REF!</definedName>
    <definedName name="T1?axis?ПРД?ПРЕД">#REF!,#REF!</definedName>
    <definedName name="T1?axis?ПРД?РЕГ" localSheetId="9">#REF!</definedName>
    <definedName name="T1?axis?ПРД?РЕГ" localSheetId="10">#REF!</definedName>
    <definedName name="T1?axis?ПРД?РЕГ" localSheetId="2">#REF!</definedName>
    <definedName name="T1?axis?ПРД?РЕГ" localSheetId="3">#REF!</definedName>
    <definedName name="T1?axis?ПРД?РЕГ" localSheetId="4">#REF!</definedName>
    <definedName name="T1?axis?ПРД?РЕГ" localSheetId="1">#REF!</definedName>
    <definedName name="T1?axis?ПРД?РЕГ" localSheetId="13">#REF!</definedName>
    <definedName name="T1?axis?ПРД?РЕГ" localSheetId="14">#REF!</definedName>
    <definedName name="T1?axis?ПРД?РЕГ">#REF!</definedName>
    <definedName name="T1?axis?ПФ?ПЛАН" localSheetId="9">#REF!,#REF!,#REF!,#REF!</definedName>
    <definedName name="T1?axis?ПФ?ПЛАН" localSheetId="10">#REF!,#REF!,#REF!,#REF!</definedName>
    <definedName name="T1?axis?ПФ?ПЛАН" localSheetId="2">#REF!,#REF!,#REF!,#REF!</definedName>
    <definedName name="T1?axis?ПФ?ПЛАН" localSheetId="3">#REF!,#REF!,#REF!,#REF!</definedName>
    <definedName name="T1?axis?ПФ?ПЛАН" localSheetId="4">#REF!,#REF!,#REF!,#REF!</definedName>
    <definedName name="T1?axis?ПФ?ПЛАН" localSheetId="1">#REF!,#REF!,#REF!,#REF!</definedName>
    <definedName name="T1?axis?ПФ?ПЛАН" localSheetId="13">#REF!,#REF!,#REF!,#REF!</definedName>
    <definedName name="T1?axis?ПФ?ПЛАН" localSheetId="14">#REF!,#REF!,#REF!,#REF!</definedName>
    <definedName name="T1?axis?ПФ?ПЛАН">#REF!,#REF!,#REF!,#REF!</definedName>
    <definedName name="T1?axis?ПФ?ФАКТ" localSheetId="9">#REF!,#REF!,#REF!,#REF!</definedName>
    <definedName name="T1?axis?ПФ?ФАКТ" localSheetId="10">#REF!,#REF!,#REF!,#REF!</definedName>
    <definedName name="T1?axis?ПФ?ФАКТ" localSheetId="2">#REF!,#REF!,#REF!,#REF!</definedName>
    <definedName name="T1?axis?ПФ?ФАКТ" localSheetId="3">#REF!,#REF!,#REF!,#REF!</definedName>
    <definedName name="T1?axis?ПФ?ФАКТ" localSheetId="4">#REF!,#REF!,#REF!,#REF!</definedName>
    <definedName name="T1?axis?ПФ?ФАКТ" localSheetId="1">#REF!,#REF!,#REF!,#REF!</definedName>
    <definedName name="T1?axis?ПФ?ФАКТ" localSheetId="13">#REF!,#REF!,#REF!,#REF!</definedName>
    <definedName name="T1?axis?ПФ?ФАКТ" localSheetId="14">#REF!,#REF!,#REF!,#REF!</definedName>
    <definedName name="T1?axis?ПФ?ФАКТ">#REF!,#REF!,#REF!,#REF!</definedName>
    <definedName name="T1?Data" localSheetId="9">#REF!,#REF!,#REF!</definedName>
    <definedName name="T1?Data" localSheetId="10">#REF!,#REF!,#REF!</definedName>
    <definedName name="T1?Data" localSheetId="2">#REF!,#REF!,#REF!</definedName>
    <definedName name="T1?Data" localSheetId="3">#REF!,#REF!,#REF!</definedName>
    <definedName name="T1?Data" localSheetId="4">#REF!,#REF!,#REF!</definedName>
    <definedName name="T1?Data" localSheetId="1">#REF!,#REF!,#REF!</definedName>
    <definedName name="T1?Data" localSheetId="13">#REF!,#REF!,#REF!</definedName>
    <definedName name="T1?Data" localSheetId="14">#REF!,#REF!,#REF!</definedName>
    <definedName name="T1?Data">#REF!,#REF!,#REF!</definedName>
    <definedName name="T1?item_ext?РОСТ" localSheetId="9">#REF!</definedName>
    <definedName name="T1?item_ext?РОСТ" localSheetId="10">#REF!</definedName>
    <definedName name="T1?item_ext?РОСТ" localSheetId="2">#REF!</definedName>
    <definedName name="T1?item_ext?РОСТ" localSheetId="3">#REF!</definedName>
    <definedName name="T1?item_ext?РОСТ" localSheetId="4">#REF!</definedName>
    <definedName name="T1?item_ext?РОСТ" localSheetId="1">#REF!</definedName>
    <definedName name="T1?item_ext?РОСТ" localSheetId="13">#REF!</definedName>
    <definedName name="T1?item_ext?РОСТ" localSheetId="14">#REF!</definedName>
    <definedName name="T1?item_ext?РОСТ">#REF!</definedName>
    <definedName name="T1?L1" localSheetId="9">#REF!</definedName>
    <definedName name="T1?L1" localSheetId="10">#REF!</definedName>
    <definedName name="T1?L1" localSheetId="2">#REF!</definedName>
    <definedName name="T1?L1" localSheetId="3">#REF!</definedName>
    <definedName name="T1?L1" localSheetId="4">#REF!</definedName>
    <definedName name="T1?L1" localSheetId="1">#REF!</definedName>
    <definedName name="T1?L1" localSheetId="13">#REF!</definedName>
    <definedName name="T1?L1" localSheetId="14">#REF!</definedName>
    <definedName name="T1?L1">#REF!</definedName>
    <definedName name="T1?L2" localSheetId="9">#REF!</definedName>
    <definedName name="T1?L2" localSheetId="10">#REF!</definedName>
    <definedName name="T1?L2" localSheetId="2">#REF!</definedName>
    <definedName name="T1?L2" localSheetId="3">#REF!</definedName>
    <definedName name="T1?L2" localSheetId="4">#REF!</definedName>
    <definedName name="T1?L2" localSheetId="1">#REF!</definedName>
    <definedName name="T1?L2" localSheetId="13">#REF!</definedName>
    <definedName name="T1?L2" localSheetId="14">#REF!</definedName>
    <definedName name="T1?L2">#REF!</definedName>
    <definedName name="T1?L3" localSheetId="9">#REF!</definedName>
    <definedName name="T1?L3" localSheetId="10">#REF!</definedName>
    <definedName name="T1?L3" localSheetId="2">#REF!</definedName>
    <definedName name="T1?L3" localSheetId="3">#REF!</definedName>
    <definedName name="T1?L3" localSheetId="4">#REF!</definedName>
    <definedName name="T1?L3" localSheetId="1">#REF!</definedName>
    <definedName name="T1?L3" localSheetId="13">#REF!</definedName>
    <definedName name="T1?L3" localSheetId="14">#REF!</definedName>
    <definedName name="T1?L3">#REF!</definedName>
    <definedName name="T1?L4" localSheetId="9">#REF!</definedName>
    <definedName name="T1?L4" localSheetId="10">#REF!</definedName>
    <definedName name="T1?L4" localSheetId="2">#REF!</definedName>
    <definedName name="T1?L4" localSheetId="3">#REF!</definedName>
    <definedName name="T1?L4" localSheetId="4">#REF!</definedName>
    <definedName name="T1?L4" localSheetId="1">#REF!</definedName>
    <definedName name="T1?L4" localSheetId="13">#REF!</definedName>
    <definedName name="T1?L4" localSheetId="14">#REF!</definedName>
    <definedName name="T1?L4">#REF!</definedName>
    <definedName name="T1?L5" localSheetId="9">#REF!</definedName>
    <definedName name="T1?L5" localSheetId="10">#REF!</definedName>
    <definedName name="T1?L5" localSheetId="2">#REF!</definedName>
    <definedName name="T1?L5" localSheetId="3">#REF!</definedName>
    <definedName name="T1?L5" localSheetId="4">#REF!</definedName>
    <definedName name="T1?L5" localSheetId="1">#REF!</definedName>
    <definedName name="T1?L5" localSheetId="13">#REF!</definedName>
    <definedName name="T1?L5" localSheetId="14">#REF!</definedName>
    <definedName name="T1?L5">#REF!</definedName>
    <definedName name="T1?L6" localSheetId="9">#REF!</definedName>
    <definedName name="T1?L6" localSheetId="10">#REF!</definedName>
    <definedName name="T1?L6" localSheetId="2">#REF!</definedName>
    <definedName name="T1?L6" localSheetId="3">#REF!</definedName>
    <definedName name="T1?L6" localSheetId="4">#REF!</definedName>
    <definedName name="T1?L6" localSheetId="1">#REF!</definedName>
    <definedName name="T1?L6" localSheetId="13">#REF!</definedName>
    <definedName name="T1?L6" localSheetId="14">#REF!</definedName>
    <definedName name="T1?L6">#REF!</definedName>
    <definedName name="T1?L7" localSheetId="9">#REF!</definedName>
    <definedName name="T1?L7" localSheetId="10">#REF!</definedName>
    <definedName name="T1?L7" localSheetId="2">#REF!</definedName>
    <definedName name="T1?L7" localSheetId="3">#REF!</definedName>
    <definedName name="T1?L7" localSheetId="4">#REF!</definedName>
    <definedName name="T1?L7" localSheetId="1">#REF!</definedName>
    <definedName name="T1?L7" localSheetId="13">#REF!</definedName>
    <definedName name="T1?L7" localSheetId="14">#REF!</definedName>
    <definedName name="T1?L7">#REF!</definedName>
    <definedName name="T1?L7.1" localSheetId="9">#REF!</definedName>
    <definedName name="T1?L7.1" localSheetId="10">#REF!</definedName>
    <definedName name="T1?L7.1" localSheetId="2">#REF!</definedName>
    <definedName name="T1?L7.1" localSheetId="3">#REF!</definedName>
    <definedName name="T1?L7.1" localSheetId="4">#REF!</definedName>
    <definedName name="T1?L7.1" localSheetId="1">#REF!</definedName>
    <definedName name="T1?L7.1" localSheetId="13">#REF!</definedName>
    <definedName name="T1?L7.1" localSheetId="14">#REF!</definedName>
    <definedName name="T1?L7.1">#REF!</definedName>
    <definedName name="T1?L7.2" localSheetId="9">#REF!</definedName>
    <definedName name="T1?L7.2" localSheetId="10">#REF!</definedName>
    <definedName name="T1?L7.2" localSheetId="2">#REF!</definedName>
    <definedName name="T1?L7.2" localSheetId="3">#REF!</definedName>
    <definedName name="T1?L7.2" localSheetId="4">#REF!</definedName>
    <definedName name="T1?L7.2" localSheetId="1">#REF!</definedName>
    <definedName name="T1?L7.2" localSheetId="13">#REF!</definedName>
    <definedName name="T1?L7.2" localSheetId="14">#REF!</definedName>
    <definedName name="T1?L7.2">#REF!</definedName>
    <definedName name="T1?L7.3" localSheetId="9">#REF!</definedName>
    <definedName name="T1?L7.3" localSheetId="10">#REF!</definedName>
    <definedName name="T1?L7.3" localSheetId="2">#REF!</definedName>
    <definedName name="T1?L7.3" localSheetId="3">#REF!</definedName>
    <definedName name="T1?L7.3" localSheetId="4">#REF!</definedName>
    <definedName name="T1?L7.3" localSheetId="1">#REF!</definedName>
    <definedName name="T1?L7.3" localSheetId="13">#REF!</definedName>
    <definedName name="T1?L7.3" localSheetId="14">#REF!</definedName>
    <definedName name="T1?L7.3">#REF!</definedName>
    <definedName name="T1?L7.4" localSheetId="9">#REF!</definedName>
    <definedName name="T1?L7.4" localSheetId="10">#REF!</definedName>
    <definedName name="T1?L7.4" localSheetId="2">#REF!</definedName>
    <definedName name="T1?L7.4" localSheetId="3">#REF!</definedName>
    <definedName name="T1?L7.4" localSheetId="4">#REF!</definedName>
    <definedName name="T1?L7.4" localSheetId="1">#REF!</definedName>
    <definedName name="T1?L7.4" localSheetId="13">#REF!</definedName>
    <definedName name="T1?L7.4" localSheetId="14">#REF!</definedName>
    <definedName name="T1?L7.4">#REF!</definedName>
    <definedName name="T1?L8" localSheetId="9">#REF!</definedName>
    <definedName name="T1?L8" localSheetId="10">#REF!</definedName>
    <definedName name="T1?L8" localSheetId="2">#REF!</definedName>
    <definedName name="T1?L8" localSheetId="3">#REF!</definedName>
    <definedName name="T1?L8" localSheetId="4">#REF!</definedName>
    <definedName name="T1?L8" localSheetId="1">#REF!</definedName>
    <definedName name="T1?L8" localSheetId="13">#REF!</definedName>
    <definedName name="T1?L8" localSheetId="14">#REF!</definedName>
    <definedName name="T1?L8">#REF!</definedName>
    <definedName name="T1?L8.1" localSheetId="9">#REF!</definedName>
    <definedName name="T1?L8.1" localSheetId="10">#REF!</definedName>
    <definedName name="T1?L8.1" localSheetId="2">#REF!</definedName>
    <definedName name="T1?L8.1" localSheetId="3">#REF!</definedName>
    <definedName name="T1?L8.1" localSheetId="4">#REF!</definedName>
    <definedName name="T1?L8.1" localSheetId="1">#REF!</definedName>
    <definedName name="T1?L8.1" localSheetId="13">#REF!</definedName>
    <definedName name="T1?L8.1" localSheetId="14">#REF!</definedName>
    <definedName name="T1?L8.1">#REF!</definedName>
    <definedName name="T1?L8.2" localSheetId="9">#REF!</definedName>
    <definedName name="T1?L8.2" localSheetId="10">#REF!</definedName>
    <definedName name="T1?L8.2" localSheetId="2">#REF!</definedName>
    <definedName name="T1?L8.2" localSheetId="3">#REF!</definedName>
    <definedName name="T1?L8.2" localSheetId="4">#REF!</definedName>
    <definedName name="T1?L8.2" localSheetId="1">#REF!</definedName>
    <definedName name="T1?L8.2" localSheetId="13">#REF!</definedName>
    <definedName name="T1?L8.2" localSheetId="14">#REF!</definedName>
    <definedName name="T1?L8.2">#REF!</definedName>
    <definedName name="T1?L8.3" localSheetId="9">#REF!</definedName>
    <definedName name="T1?L8.3" localSheetId="10">#REF!</definedName>
    <definedName name="T1?L8.3" localSheetId="2">#REF!</definedName>
    <definedName name="T1?L8.3" localSheetId="3">#REF!</definedName>
    <definedName name="T1?L8.3" localSheetId="4">#REF!</definedName>
    <definedName name="T1?L8.3" localSheetId="1">#REF!</definedName>
    <definedName name="T1?L8.3" localSheetId="13">#REF!</definedName>
    <definedName name="T1?L8.3" localSheetId="14">#REF!</definedName>
    <definedName name="T1?L8.3">#REF!</definedName>
    <definedName name="T1?L9" localSheetId="9">#REF!</definedName>
    <definedName name="T1?L9" localSheetId="10">#REF!</definedName>
    <definedName name="T1?L9" localSheetId="2">#REF!</definedName>
    <definedName name="T1?L9" localSheetId="3">#REF!</definedName>
    <definedName name="T1?L9" localSheetId="4">#REF!</definedName>
    <definedName name="T1?L9" localSheetId="1">#REF!</definedName>
    <definedName name="T1?L9" localSheetId="13">#REF!</definedName>
    <definedName name="T1?L9" localSheetId="14">#REF!</definedName>
    <definedName name="T1?L9">#REF!</definedName>
    <definedName name="T1?Name" localSheetId="9">#REF!</definedName>
    <definedName name="T1?Name" localSheetId="10">#REF!</definedName>
    <definedName name="T1?Name" localSheetId="2">#REF!</definedName>
    <definedName name="T1?Name" localSheetId="3">#REF!</definedName>
    <definedName name="T1?Name" localSheetId="4">#REF!</definedName>
    <definedName name="T1?Name" localSheetId="1">#REF!</definedName>
    <definedName name="T1?Name" localSheetId="13">#REF!</definedName>
    <definedName name="T1?Name" localSheetId="14">#REF!</definedName>
    <definedName name="T1?Name">#REF!</definedName>
    <definedName name="T1?Table" localSheetId="9">#REF!</definedName>
    <definedName name="T1?Table" localSheetId="10">#REF!</definedName>
    <definedName name="T1?Table" localSheetId="2">#REF!</definedName>
    <definedName name="T1?Table" localSheetId="3">#REF!</definedName>
    <definedName name="T1?Table" localSheetId="4">#REF!</definedName>
    <definedName name="T1?Table" localSheetId="1">#REF!</definedName>
    <definedName name="T1?Table" localSheetId="13">#REF!</definedName>
    <definedName name="T1?Table" localSheetId="14">#REF!</definedName>
    <definedName name="T1?Table">#REF!</definedName>
    <definedName name="T1?Title" localSheetId="9">#REF!</definedName>
    <definedName name="T1?Title" localSheetId="10">#REF!</definedName>
    <definedName name="T1?Title" localSheetId="2">#REF!</definedName>
    <definedName name="T1?Title" localSheetId="3">#REF!</definedName>
    <definedName name="T1?Title" localSheetId="4">#REF!</definedName>
    <definedName name="T1?Title" localSheetId="1">#REF!</definedName>
    <definedName name="T1?Title" localSheetId="13">#REF!</definedName>
    <definedName name="T1?Title" localSheetId="14">#REF!</definedName>
    <definedName name="T1?Title">#REF!</definedName>
    <definedName name="T1?unit?МВТ" localSheetId="9">#REF!</definedName>
    <definedName name="T1?unit?МВТ" localSheetId="10">#REF!</definedName>
    <definedName name="T1?unit?МВТ" localSheetId="2">#REF!</definedName>
    <definedName name="T1?unit?МВТ" localSheetId="3">#REF!</definedName>
    <definedName name="T1?unit?МВТ" localSheetId="4">#REF!</definedName>
    <definedName name="T1?unit?МВТ" localSheetId="1">#REF!</definedName>
    <definedName name="T1?unit?МВТ" localSheetId="13">#REF!</definedName>
    <definedName name="T1?unit?МВТ" localSheetId="14">#REF!</definedName>
    <definedName name="T1?unit?МВТ">#REF!</definedName>
    <definedName name="T1?unit?ПРЦ" localSheetId="9">#REF!</definedName>
    <definedName name="T1?unit?ПРЦ" localSheetId="10">#REF!</definedName>
    <definedName name="T1?unit?ПРЦ" localSheetId="2">#REF!</definedName>
    <definedName name="T1?unit?ПРЦ" localSheetId="3">#REF!</definedName>
    <definedName name="T1?unit?ПРЦ" localSheetId="4">#REF!</definedName>
    <definedName name="T1?unit?ПРЦ" localSheetId="1">#REF!</definedName>
    <definedName name="T1?unit?ПРЦ" localSheetId="13">#REF!</definedName>
    <definedName name="T1?unit?ПРЦ" localSheetId="14">#REF!</definedName>
    <definedName name="T1?unit?ПРЦ">#REF!</definedName>
    <definedName name="T10?axis?R?ДОГОВОР">'[11]10'!$D$9:$L$11,'[11]10'!$D$15:$L$17,'[11]10'!$D$21:$L$23,'[11]10'!$D$27:$L$29</definedName>
    <definedName name="T10?axis?R?ДОГОВОР?">'[11]10'!$B$9:$B$11,'[11]10'!$B$15:$B$17,'[11]10'!$B$21:$B$23,'[11]10'!$B$27:$B$29</definedName>
    <definedName name="T10?axis?ПРД?БАЗ">'[11]10'!$I$6:$J$31,'[11]10'!$F$6:$G$31</definedName>
    <definedName name="T10?axis?ПРД?ПРЕД">'[11]10'!$K$6:$L$31,'[11]10'!$D$6:$E$31</definedName>
    <definedName name="T10?axis?ПФ?ПЛАН">'[11]10'!$I$6:$I$31,'[11]10'!$D$6:$D$31,'[11]10'!$K$6:$K$31,'[11]10'!$F$6:$F$31</definedName>
    <definedName name="T10?axis?ПФ?ФАКТ">'[11]10'!$J$6:$J$31,'[11]10'!$E$6:$E$31,'[11]10'!$L$6:$L$31,'[11]10'!$G$6:$G$31</definedName>
    <definedName name="T10?Data">'[11]10'!$D$6:$L$7,'[11]10'!$D$9:$L$11,'[11]10'!$D$13:$L$13,'[11]10'!$D$15:$L$17,'[11]10'!$D$19:$L$19,'[11]10'!$D$21:$L$23,'[11]10'!$D$25:$L$25,'[11]10'!$D$27:$L$29,'[11]10'!$D$31:$L$31</definedName>
    <definedName name="T10?item_ext?РОСТ" localSheetId="9">'[13]28'!#REF!</definedName>
    <definedName name="T10?item_ext?РОСТ" localSheetId="10">'[13]28'!#REF!</definedName>
    <definedName name="T10?item_ext?РОСТ" localSheetId="2">'[13]28'!#REF!</definedName>
    <definedName name="T10?item_ext?РОСТ" localSheetId="3">'[13]28'!#REF!</definedName>
    <definedName name="T10?item_ext?РОСТ" localSheetId="4">'[13]28'!#REF!</definedName>
    <definedName name="T10?item_ext?РОСТ" localSheetId="1">'[13]28'!#REF!</definedName>
    <definedName name="T10?item_ext?РОСТ" localSheetId="13">'[13]28'!#REF!</definedName>
    <definedName name="T10?item_ext?РОСТ" localSheetId="14">'[13]28'!#REF!</definedName>
    <definedName name="T10?item_ext?РОСТ">'[13]28'!#REF!</definedName>
    <definedName name="T10?unit?ПРЦ" localSheetId="9">'[13]28'!#REF!</definedName>
    <definedName name="T10?unit?ПРЦ" localSheetId="10">'[13]28'!#REF!</definedName>
    <definedName name="T10?unit?ПРЦ" localSheetId="2">'[13]28'!#REF!</definedName>
    <definedName name="T10?unit?ПРЦ" localSheetId="3">'[13]28'!#REF!</definedName>
    <definedName name="T10?unit?ПРЦ" localSheetId="4">'[13]28'!#REF!</definedName>
    <definedName name="T10?unit?ПРЦ" localSheetId="1">'[13]28'!#REF!</definedName>
    <definedName name="T10?unit?ПРЦ" localSheetId="13">'[13]28'!#REF!</definedName>
    <definedName name="T10?unit?ПРЦ" localSheetId="14">'[13]28'!#REF!</definedName>
    <definedName name="T10?unit?ПРЦ">'[13]28'!#REF!</definedName>
    <definedName name="T10_Copy1" localSheetId="9">'[13]28'!#REF!</definedName>
    <definedName name="T10_Copy1" localSheetId="10">'[13]28'!#REF!</definedName>
    <definedName name="T10_Copy1" localSheetId="2">'[13]28'!#REF!</definedName>
    <definedName name="T10_Copy1" localSheetId="3">'[13]28'!#REF!</definedName>
    <definedName name="T10_Copy1" localSheetId="4">'[13]28'!#REF!</definedName>
    <definedName name="T10_Copy1" localSheetId="1">'[13]28'!#REF!</definedName>
    <definedName name="T10_Copy1" localSheetId="13">'[13]28'!#REF!</definedName>
    <definedName name="T10_Copy1" localSheetId="14">'[13]28'!#REF!</definedName>
    <definedName name="T10_Copy1">'[13]28'!#REF!</definedName>
    <definedName name="T10_Copy2" localSheetId="9">'[13]28'!#REF!</definedName>
    <definedName name="T10_Copy2" localSheetId="10">'[13]28'!#REF!</definedName>
    <definedName name="T10_Copy2" localSheetId="2">'[13]28'!#REF!</definedName>
    <definedName name="T10_Copy2" localSheetId="3">'[13]28'!#REF!</definedName>
    <definedName name="T10_Copy2" localSheetId="4">'[13]28'!#REF!</definedName>
    <definedName name="T10_Copy2" localSheetId="1">'[13]28'!#REF!</definedName>
    <definedName name="T10_Copy2" localSheetId="13">'[13]28'!#REF!</definedName>
    <definedName name="T10_Copy2" localSheetId="14">'[13]28'!#REF!</definedName>
    <definedName name="T10_Copy2">'[13]28'!#REF!</definedName>
    <definedName name="T10_Copy3" localSheetId="9">'[13]28'!#REF!</definedName>
    <definedName name="T10_Copy3" localSheetId="10">'[13]28'!#REF!</definedName>
    <definedName name="T10_Copy3" localSheetId="2">'[13]28'!#REF!</definedName>
    <definedName name="T10_Copy3" localSheetId="3">'[13]28'!#REF!</definedName>
    <definedName name="T10_Copy3" localSheetId="4">'[13]28'!#REF!</definedName>
    <definedName name="T10_Copy3" localSheetId="1">'[13]28'!#REF!</definedName>
    <definedName name="T10_Copy3" localSheetId="13">'[13]28'!#REF!</definedName>
    <definedName name="T10_Copy3" localSheetId="14">'[13]28'!#REF!</definedName>
    <definedName name="T10_Copy3">'[13]28'!#REF!</definedName>
    <definedName name="T10_Copy4" localSheetId="9">'[13]28'!#REF!</definedName>
    <definedName name="T10_Copy4" localSheetId="10">'[13]28'!#REF!</definedName>
    <definedName name="T10_Copy4" localSheetId="2">'[13]28'!#REF!</definedName>
    <definedName name="T10_Copy4" localSheetId="3">'[13]28'!#REF!</definedName>
    <definedName name="T10_Copy4" localSheetId="4">'[13]28'!#REF!</definedName>
    <definedName name="T10_Copy4" localSheetId="1">'[13]28'!#REF!</definedName>
    <definedName name="T10_Copy4" localSheetId="13">'[13]28'!#REF!</definedName>
    <definedName name="T10_Copy4" localSheetId="14">'[13]28'!#REF!</definedName>
    <definedName name="T10_Copy4">'[13]28'!#REF!</definedName>
    <definedName name="T11?axis?R?ДОГОВОР">'[11]11'!$D$8:$L$11,'[11]11'!$D$15:$L$18,'[11]11'!$D$22:$L$23,'[11]11'!$D$29:$L$32,'[11]11'!$D$36:$L$39,'[11]11'!$D$43:$L$46,'[11]11'!$D$51:$L$54,'[11]11'!$D$58:$L$61,'[11]11'!$D$65:$L$68,'[11]11'!$D$72:$L$82</definedName>
    <definedName name="T11?axis?R?ДОГОВОР?">'[11]11'!$B$72:$B$82,'[11]11'!$B$65:$B$68,'[11]11'!$B$58:$B$61,'[11]11'!$B$51:$B$54,'[11]11'!$B$43:$B$46,'[11]11'!$B$36:$B$39,'[11]11'!$B$29:$B$33,'[11]11'!$B$22:$B$25,'[11]11'!$B$15:$B$18,'[11]11'!$B$8:$B$11</definedName>
    <definedName name="T11?axis?ПРД?БАЗ">'[11]11'!$I$6:$J$84,'[11]11'!$F$6:$G$84</definedName>
    <definedName name="T11?axis?ПРД?ПРЕД">'[11]11'!$K$6:$L$84,'[11]11'!$D$6:$E$84</definedName>
    <definedName name="T11?axis?ПФ?ПЛАН">'[11]11'!$I$6:$I$84,'[11]11'!$D$6:$D$84,'[11]11'!$K$6:$K$84,'[11]11'!$F$6:$F$84</definedName>
    <definedName name="T11?axis?ПФ?ФАКТ">'[11]11'!$J$6:$J$84,'[11]11'!$E$6:$E$84,'[11]11'!$L$6:$L$84,'[11]11'!$G$6:$G$84</definedName>
    <definedName name="T11?item_ext?РОСТ" localSheetId="9">'[13]29'!#REF!</definedName>
    <definedName name="T11?item_ext?РОСТ" localSheetId="10">'[13]29'!#REF!</definedName>
    <definedName name="T11?item_ext?РОСТ" localSheetId="2">'[13]29'!#REF!</definedName>
    <definedName name="T11?item_ext?РОСТ" localSheetId="3">'[13]29'!#REF!</definedName>
    <definedName name="T11?item_ext?РОСТ" localSheetId="4">'[13]29'!#REF!</definedName>
    <definedName name="T11?item_ext?РОСТ" localSheetId="1">'[13]29'!#REF!</definedName>
    <definedName name="T11?item_ext?РОСТ" localSheetId="13">'[13]29'!#REF!</definedName>
    <definedName name="T11?item_ext?РОСТ" localSheetId="14">'[13]29'!#REF!</definedName>
    <definedName name="T11?item_ext?РОСТ">'[13]29'!#REF!</definedName>
    <definedName name="T11?unit?ПРЦ" localSheetId="9">'[13]29'!#REF!</definedName>
    <definedName name="T11?unit?ПРЦ" localSheetId="10">'[13]29'!#REF!</definedName>
    <definedName name="T11?unit?ПРЦ" localSheetId="2">'[13]29'!#REF!</definedName>
    <definedName name="T11?unit?ПРЦ" localSheetId="3">'[13]29'!#REF!</definedName>
    <definedName name="T11?unit?ПРЦ" localSheetId="4">'[13]29'!#REF!</definedName>
    <definedName name="T11?unit?ПРЦ" localSheetId="1">'[13]29'!#REF!</definedName>
    <definedName name="T11?unit?ПРЦ" localSheetId="13">'[13]29'!#REF!</definedName>
    <definedName name="T11?unit?ПРЦ" localSheetId="14">'[13]29'!#REF!</definedName>
    <definedName name="T11?unit?ПРЦ">'[13]29'!#REF!</definedName>
    <definedName name="T11_Copy1" localSheetId="9">'[13]29'!#REF!</definedName>
    <definedName name="T11_Copy1" localSheetId="10">'[13]29'!#REF!</definedName>
    <definedName name="T11_Copy1" localSheetId="2">'[13]29'!#REF!</definedName>
    <definedName name="T11_Copy1" localSheetId="3">'[13]29'!#REF!</definedName>
    <definedName name="T11_Copy1" localSheetId="4">'[13]29'!#REF!</definedName>
    <definedName name="T11_Copy1" localSheetId="1">'[13]29'!#REF!</definedName>
    <definedName name="T11_Copy1" localSheetId="13">'[13]29'!#REF!</definedName>
    <definedName name="T11_Copy1" localSheetId="14">'[13]29'!#REF!</definedName>
    <definedName name="T11_Copy1">'[13]29'!#REF!</definedName>
    <definedName name="T11_Copy2" localSheetId="9">'[13]29'!#REF!</definedName>
    <definedName name="T11_Copy2" localSheetId="10">'[13]29'!#REF!</definedName>
    <definedName name="T11_Copy2" localSheetId="2">'[13]29'!#REF!</definedName>
    <definedName name="T11_Copy2" localSheetId="3">'[13]29'!#REF!</definedName>
    <definedName name="T11_Copy2" localSheetId="4">'[13]29'!#REF!</definedName>
    <definedName name="T11_Copy2" localSheetId="1">'[13]29'!#REF!</definedName>
    <definedName name="T11_Copy2" localSheetId="13">'[13]29'!#REF!</definedName>
    <definedName name="T11_Copy2" localSheetId="14">'[13]29'!#REF!</definedName>
    <definedName name="T11_Copy2">'[13]29'!#REF!</definedName>
    <definedName name="T11_Copy3" localSheetId="9">'[13]29'!#REF!</definedName>
    <definedName name="T11_Copy3" localSheetId="10">'[13]29'!#REF!</definedName>
    <definedName name="T11_Copy3" localSheetId="2">'[13]29'!#REF!</definedName>
    <definedName name="T11_Copy3" localSheetId="3">'[13]29'!#REF!</definedName>
    <definedName name="T11_Copy3" localSheetId="4">'[13]29'!#REF!</definedName>
    <definedName name="T11_Copy3" localSheetId="1">'[13]29'!#REF!</definedName>
    <definedName name="T11_Copy3" localSheetId="13">'[13]29'!#REF!</definedName>
    <definedName name="T11_Copy3" localSheetId="14">'[13]29'!#REF!</definedName>
    <definedName name="T11_Copy3">'[13]29'!#REF!</definedName>
    <definedName name="T11_Copy4" localSheetId="9">'[13]29'!#REF!</definedName>
    <definedName name="T11_Copy4" localSheetId="10">'[13]29'!#REF!</definedName>
    <definedName name="T11_Copy4" localSheetId="2">'[13]29'!#REF!</definedName>
    <definedName name="T11_Copy4" localSheetId="3">'[13]29'!#REF!</definedName>
    <definedName name="T11_Copy4" localSheetId="4">'[13]29'!#REF!</definedName>
    <definedName name="T11_Copy4" localSheetId="1">'[13]29'!#REF!</definedName>
    <definedName name="T11_Copy4" localSheetId="13">'[13]29'!#REF!</definedName>
    <definedName name="T11_Copy4" localSheetId="14">'[13]29'!#REF!</definedName>
    <definedName name="T11_Copy4">'[13]29'!#REF!</definedName>
    <definedName name="T11_Copy5" localSheetId="9">'[13]29'!#REF!</definedName>
    <definedName name="T11_Copy5" localSheetId="10">'[13]29'!#REF!</definedName>
    <definedName name="T11_Copy5" localSheetId="2">'[13]29'!#REF!</definedName>
    <definedName name="T11_Copy5" localSheetId="3">'[13]29'!#REF!</definedName>
    <definedName name="T11_Copy5" localSheetId="4">'[13]29'!#REF!</definedName>
    <definedName name="T11_Copy5" localSheetId="1">'[13]29'!#REF!</definedName>
    <definedName name="T11_Copy5" localSheetId="13">'[13]29'!#REF!</definedName>
    <definedName name="T11_Copy5" localSheetId="14">'[13]29'!#REF!</definedName>
    <definedName name="T11_Copy5">'[13]29'!#REF!</definedName>
    <definedName name="T11_Copy6" localSheetId="9">'[13]29'!#REF!</definedName>
    <definedName name="T11_Copy6" localSheetId="10">'[13]29'!#REF!</definedName>
    <definedName name="T11_Copy6" localSheetId="2">'[13]29'!#REF!</definedName>
    <definedName name="T11_Copy6" localSheetId="3">'[13]29'!#REF!</definedName>
    <definedName name="T11_Copy6" localSheetId="4">'[13]29'!#REF!</definedName>
    <definedName name="T11_Copy6" localSheetId="1">'[13]29'!#REF!</definedName>
    <definedName name="T11_Copy6" localSheetId="13">'[13]29'!#REF!</definedName>
    <definedName name="T11_Copy6" localSheetId="14">'[13]29'!#REF!</definedName>
    <definedName name="T11_Copy6">'[13]29'!#REF!</definedName>
    <definedName name="T11_Copy7.1" localSheetId="9">'[13]29'!#REF!</definedName>
    <definedName name="T11_Copy7.1" localSheetId="10">'[13]29'!#REF!</definedName>
    <definedName name="T11_Copy7.1" localSheetId="2">'[13]29'!#REF!</definedName>
    <definedName name="T11_Copy7.1" localSheetId="3">'[13]29'!#REF!</definedName>
    <definedName name="T11_Copy7.1" localSheetId="4">'[13]29'!#REF!</definedName>
    <definedName name="T11_Copy7.1" localSheetId="1">'[13]29'!#REF!</definedName>
    <definedName name="T11_Copy7.1" localSheetId="13">'[13]29'!#REF!</definedName>
    <definedName name="T11_Copy7.1" localSheetId="14">'[13]29'!#REF!</definedName>
    <definedName name="T11_Copy7.1">'[13]29'!#REF!</definedName>
    <definedName name="T11_Copy7.2" localSheetId="9">'[13]29'!#REF!</definedName>
    <definedName name="T11_Copy7.2" localSheetId="10">'[13]29'!#REF!</definedName>
    <definedName name="T11_Copy7.2" localSheetId="2">'[13]29'!#REF!</definedName>
    <definedName name="T11_Copy7.2" localSheetId="3">'[13]29'!#REF!</definedName>
    <definedName name="T11_Copy7.2" localSheetId="4">'[13]29'!#REF!</definedName>
    <definedName name="T11_Copy7.2" localSheetId="1">'[13]29'!#REF!</definedName>
    <definedName name="T11_Copy7.2" localSheetId="13">'[13]29'!#REF!</definedName>
    <definedName name="T11_Copy7.2" localSheetId="14">'[13]29'!#REF!</definedName>
    <definedName name="T11_Copy7.2">'[13]29'!#REF!</definedName>
    <definedName name="T11_Copy8" localSheetId="9">'[13]29'!#REF!</definedName>
    <definedName name="T11_Copy8" localSheetId="10">'[13]29'!#REF!</definedName>
    <definedName name="T11_Copy8" localSheetId="2">'[13]29'!#REF!</definedName>
    <definedName name="T11_Copy8" localSheetId="3">'[13]29'!#REF!</definedName>
    <definedName name="T11_Copy8" localSheetId="4">'[13]29'!#REF!</definedName>
    <definedName name="T11_Copy8" localSheetId="1">'[13]29'!#REF!</definedName>
    <definedName name="T11_Copy8" localSheetId="13">'[13]29'!#REF!</definedName>
    <definedName name="T11_Copy8" localSheetId="14">'[13]29'!#REF!</definedName>
    <definedName name="T11_Copy8">'[13]29'!#REF!</definedName>
    <definedName name="T11_Copy9" localSheetId="9">'[13]29'!#REF!</definedName>
    <definedName name="T11_Copy9" localSheetId="10">'[13]29'!#REF!</definedName>
    <definedName name="T11_Copy9" localSheetId="2">'[13]29'!#REF!</definedName>
    <definedName name="T11_Copy9" localSheetId="3">'[13]29'!#REF!</definedName>
    <definedName name="T11_Copy9" localSheetId="4">'[13]29'!#REF!</definedName>
    <definedName name="T11_Copy9" localSheetId="1">'[13]29'!#REF!</definedName>
    <definedName name="T11_Copy9" localSheetId="13">'[13]29'!#REF!</definedName>
    <definedName name="T11_Copy9" localSheetId="14">'[13]29'!#REF!</definedName>
    <definedName name="T11_Copy9">'[13]29'!#REF!</definedName>
    <definedName name="T12?axis?ПРД?БАЗ">'[11]12'!$J$6:$K$20,'[11]12'!$G$6:$H$20</definedName>
    <definedName name="T12?axis?ПРД?ПРЕД">'[11]12'!$L$6:$M$20,'[11]12'!$E$6:$F$20</definedName>
    <definedName name="T12?axis?ПФ?ПЛАН">'[11]12'!$J$6:$J$20,'[11]12'!$E$6:$E$20,'[11]12'!$L$6:$L$20,'[11]12'!$G$6:$G$20</definedName>
    <definedName name="T12?axis?ПФ?ФАКТ">'[11]12'!$K$6:$K$20,'[11]12'!$F$6:$F$20,'[11]12'!$M$6:$M$20,'[11]12'!$H$6:$H$20</definedName>
    <definedName name="T12?Data">'[11]12'!$E$6:$M$9,'[11]12'!$E$11:$M$18,'[11]12'!$E$20:$M$20</definedName>
    <definedName name="T12?item_ext?РОСТ" localSheetId="9">'[13]14'!#REF!</definedName>
    <definedName name="T12?item_ext?РОСТ" localSheetId="10">'[13]14'!#REF!</definedName>
    <definedName name="T12?item_ext?РОСТ" localSheetId="2">'[13]14'!#REF!</definedName>
    <definedName name="T12?item_ext?РОСТ" localSheetId="3">'[13]14'!#REF!</definedName>
    <definedName name="T12?item_ext?РОСТ" localSheetId="4">'[13]14'!#REF!</definedName>
    <definedName name="T12?item_ext?РОСТ" localSheetId="1">'[13]14'!#REF!</definedName>
    <definedName name="T12?item_ext?РОСТ" localSheetId="13">'[13]14'!#REF!</definedName>
    <definedName name="T12?item_ext?РОСТ" localSheetId="14">'[13]14'!#REF!</definedName>
    <definedName name="T12?item_ext?РОСТ">'[13]14'!#REF!</definedName>
    <definedName name="T12?L2.1.x">'[11]12'!$A$16:$M$16,'[11]12'!$A$14:$M$14,'[11]12'!$A$12:$M$12,'[11]12'!$A$18:$M$18</definedName>
    <definedName name="T12?L2.x">'[11]12'!$A$15:$M$15,'[11]12'!$A$13:$M$13,'[11]12'!$A$11:$M$11,'[11]12'!$A$17:$M$17</definedName>
    <definedName name="T12?unit?ГА">'[11]12'!$E$16:$I$16,'[11]12'!$E$14:$I$14,'[11]12'!$E$9:$I$9,'[11]12'!$E$12:$I$12,'[11]12'!$E$18:$I$18,'[11]12'!$E$7:$I$7</definedName>
    <definedName name="T12?unit?ПРЦ" localSheetId="9">'[13]14'!#REF!</definedName>
    <definedName name="T12?unit?ПРЦ" localSheetId="10">'[13]14'!#REF!</definedName>
    <definedName name="T12?unit?ПРЦ" localSheetId="2">'[13]14'!#REF!</definedName>
    <definedName name="T12?unit?ПРЦ" localSheetId="3">'[13]14'!#REF!</definedName>
    <definedName name="T12?unit?ПРЦ" localSheetId="4">'[13]14'!#REF!</definedName>
    <definedName name="T12?unit?ПРЦ" localSheetId="1">'[13]14'!#REF!</definedName>
    <definedName name="T12?unit?ПРЦ" localSheetId="13">'[13]14'!#REF!</definedName>
    <definedName name="T12?unit?ПРЦ" localSheetId="14">'[13]14'!#REF!</definedName>
    <definedName name="T12?unit?ПРЦ">'[13]14'!#REF!</definedName>
    <definedName name="T12?unit?ТРУБ">'[11]12'!$E$15:$I$15,'[11]12'!$E$13:$I$13,'[11]12'!$E$6:$I$6,'[11]12'!$E$8:$I$8,'[11]12'!$E$11:$I$11,'[11]12'!$E$17:$I$17,'[11]12'!$E$20:$I$20</definedName>
    <definedName name="T12_Copy" localSheetId="9">'[13]14'!#REF!</definedName>
    <definedName name="T12_Copy" localSheetId="10">'[13]14'!#REF!</definedName>
    <definedName name="T12_Copy" localSheetId="2">'[13]14'!#REF!</definedName>
    <definedName name="T12_Copy" localSheetId="3">'[13]14'!#REF!</definedName>
    <definedName name="T12_Copy" localSheetId="4">'[13]14'!#REF!</definedName>
    <definedName name="T12_Copy" localSheetId="1">'[13]14'!#REF!</definedName>
    <definedName name="T12_Copy" localSheetId="13">'[13]14'!#REF!</definedName>
    <definedName name="T12_Copy" localSheetId="14">'[13]14'!#REF!</definedName>
    <definedName name="T12_Copy">'[13]14'!#REF!</definedName>
    <definedName name="T13?axis?ПРД?БАЗ">'[11]13'!$I$6:$J$16,'[11]13'!$F$6:$G$16</definedName>
    <definedName name="T13?axis?ПРД?ПРЕД">'[11]13'!$K$6:$L$16,'[11]13'!$D$6:$E$16</definedName>
    <definedName name="T13?axis?ПФ?ПЛАН">'[11]13'!$I$6:$I$16,'[11]13'!$D$6:$D$16,'[11]13'!$K$6:$K$16,'[11]13'!$F$6:$F$16</definedName>
    <definedName name="T13?axis?ПФ?ФАКТ">'[11]13'!$J$6:$J$16,'[11]13'!$E$6:$E$16,'[11]13'!$L$6:$L$16,'[11]13'!$G$6:$G$16</definedName>
    <definedName name="T13?Data">'[11]13'!$D$6:$L$7,'[11]13'!$D$8:$L$8,'[11]13'!$D$9:$L$16</definedName>
    <definedName name="T13?item_ext?РОСТ" localSheetId="9">'[13]15'!#REF!</definedName>
    <definedName name="T13?item_ext?РОСТ" localSheetId="10">'[13]15'!#REF!</definedName>
    <definedName name="T13?item_ext?РОСТ" localSheetId="2">'[13]15'!#REF!</definedName>
    <definedName name="T13?item_ext?РОСТ" localSheetId="3">'[13]15'!#REF!</definedName>
    <definedName name="T13?item_ext?РОСТ" localSheetId="4">'[13]15'!#REF!</definedName>
    <definedName name="T13?item_ext?РОСТ" localSheetId="1">'[13]15'!#REF!</definedName>
    <definedName name="T13?item_ext?РОСТ" localSheetId="13">'[13]15'!#REF!</definedName>
    <definedName name="T13?item_ext?РОСТ" localSheetId="14">'[13]15'!#REF!</definedName>
    <definedName name="T13?item_ext?РОСТ">'[13]15'!#REF!</definedName>
    <definedName name="T13?unit?ПРЦ" localSheetId="9">'[13]15'!#REF!</definedName>
    <definedName name="T13?unit?ПРЦ" localSheetId="10">'[13]15'!#REF!</definedName>
    <definedName name="T13?unit?ПРЦ" localSheetId="2">'[13]15'!#REF!</definedName>
    <definedName name="T13?unit?ПРЦ" localSheetId="3">'[13]15'!#REF!</definedName>
    <definedName name="T13?unit?ПРЦ" localSheetId="4">'[13]15'!#REF!</definedName>
    <definedName name="T13?unit?ПРЦ" localSheetId="1">'[13]15'!#REF!</definedName>
    <definedName name="T13?unit?ПРЦ" localSheetId="13">'[13]15'!#REF!</definedName>
    <definedName name="T13?unit?ПРЦ" localSheetId="14">'[13]15'!#REF!</definedName>
    <definedName name="T13?unit?ПРЦ">'[13]15'!#REF!</definedName>
    <definedName name="T13?unit?РУБ.ТМКБ">'[11]13'!$D$14:$H$14,'[11]13'!$D$11:$H$11</definedName>
    <definedName name="T13?unit?ТМКБ">'[11]13'!$D$13:$H$13,'[11]13'!$D$10:$H$10</definedName>
    <definedName name="T13?unit?ТРУБ">'[11]13'!$D$12:$H$12,'[11]13'!$D$15:$H$16,'[11]13'!$D$8:$H$9</definedName>
    <definedName name="T14?axis?ПРД?БАЗ">'[11]14'!$J$6:$K$20,'[11]14'!$G$6:$H$20</definedName>
    <definedName name="T14?axis?ПРД?ПРЕД">'[11]14'!$L$6:$M$20,'[11]14'!$E$6:$F$20</definedName>
    <definedName name="T14?axis?ПФ?ПЛАН">'[11]14'!$G$6:$G$20,'[11]14'!$J$6:$J$20,'[11]14'!$L$6:$L$20,'[11]14'!$E$6:$E$20</definedName>
    <definedName name="T14?axis?ПФ?ФАКТ">'[11]14'!$H$6:$H$20,'[11]14'!$K$6:$K$20,'[11]14'!$M$6:$M$20,'[11]14'!$F$6:$F$20</definedName>
    <definedName name="T14?Data">'[11]14'!$E$7:$M$18,'[11]14'!$E$20:$M$20</definedName>
    <definedName name="T14?item_ext?РОСТ" localSheetId="9">'[13]16'!#REF!</definedName>
    <definedName name="T14?item_ext?РОСТ" localSheetId="10">'[13]16'!#REF!</definedName>
    <definedName name="T14?item_ext?РОСТ" localSheetId="2">'[13]16'!#REF!</definedName>
    <definedName name="T14?item_ext?РОСТ" localSheetId="3">'[13]16'!#REF!</definedName>
    <definedName name="T14?item_ext?РОСТ" localSheetId="4">'[13]16'!#REF!</definedName>
    <definedName name="T14?item_ext?РОСТ" localSheetId="1">'[13]16'!#REF!</definedName>
    <definedName name="T14?item_ext?РОСТ" localSheetId="13">'[13]16'!#REF!</definedName>
    <definedName name="T14?item_ext?РОСТ" localSheetId="14">'[13]16'!#REF!</definedName>
    <definedName name="T14?item_ext?РОСТ">'[13]16'!#REF!</definedName>
    <definedName name="T14?L1">'[11]14'!$A$13:$M$13,'[11]14'!$A$10:$M$10,'[11]14'!$A$7:$M$7,'[11]14'!$A$16:$M$16</definedName>
    <definedName name="T14?L1.1">'[11]14'!$A$14:$M$14,'[11]14'!$A$11:$M$11,'[11]14'!$A$8:$M$8,'[11]14'!$A$17:$M$17</definedName>
    <definedName name="T14?L1.2">'[11]14'!$A$15:$M$15,'[11]14'!$A$12:$M$12,'[11]14'!$A$9:$M$9,'[11]14'!$A$18:$M$18</definedName>
    <definedName name="T14?unit?ПРЦ">'[11]14'!$E$15:$I$15,'[11]14'!$E$12:$I$12,'[11]14'!$E$9:$I$9,'[11]14'!$E$18:$I$18,'[11]14'!$J$6:$M$20</definedName>
    <definedName name="T14?unit?ТРУБ">'[11]14'!$E$13:$I$14,'[11]14'!$E$10:$I$11,'[11]14'!$E$7:$I$8,'[11]14'!$E$16:$I$17,'[11]14'!$E$20:$I$20</definedName>
    <definedName name="T14_Copy" localSheetId="9">'[13]16'!#REF!</definedName>
    <definedName name="T14_Copy" localSheetId="10">'[13]16'!#REF!</definedName>
    <definedName name="T14_Copy" localSheetId="2">'[13]16'!#REF!</definedName>
    <definedName name="T14_Copy" localSheetId="3">'[13]16'!#REF!</definedName>
    <definedName name="T14_Copy" localSheetId="4">'[13]16'!#REF!</definedName>
    <definedName name="T14_Copy" localSheetId="1">'[13]16'!#REF!</definedName>
    <definedName name="T14_Copy" localSheetId="13">'[13]16'!#REF!</definedName>
    <definedName name="T14_Copy" localSheetId="14">'[13]16'!#REF!</definedName>
    <definedName name="T14_Copy">'[13]16'!#REF!</definedName>
    <definedName name="T15?axis?ПРД?БАЗ">'[11]15'!$I$6:$J$11,'[11]15'!$F$6:$G$11</definedName>
    <definedName name="T15?axis?ПРД?ПРЕД">'[11]15'!$K$6:$L$11,'[11]15'!$D$6:$E$11</definedName>
    <definedName name="T15?axis?ПФ?ПЛАН">'[11]15'!$I$6:$I$11,'[11]15'!$D$6:$D$11,'[11]15'!$K$6:$K$11,'[11]15'!$F$6:$F$11</definedName>
    <definedName name="T15?axis?ПФ?ФАКТ">'[11]15'!$J$6:$J$11,'[11]15'!$E$6:$E$11,'[11]15'!$L$6:$L$11,'[11]15'!$G$6:$G$11</definedName>
    <definedName name="T15?item_ext?РОСТ" localSheetId="9">'[13]20'!#REF!</definedName>
    <definedName name="T15?item_ext?РОСТ" localSheetId="10">'[13]20'!#REF!</definedName>
    <definedName name="T15?item_ext?РОСТ" localSheetId="2">'[13]20'!#REF!</definedName>
    <definedName name="T15?item_ext?РОСТ" localSheetId="3">'[13]20'!#REF!</definedName>
    <definedName name="T15?item_ext?РОСТ" localSheetId="4">'[13]20'!#REF!</definedName>
    <definedName name="T15?item_ext?РОСТ" localSheetId="1">'[13]20'!#REF!</definedName>
    <definedName name="T15?item_ext?РОСТ" localSheetId="13">'[13]20'!#REF!</definedName>
    <definedName name="T15?item_ext?РОСТ" localSheetId="14">'[13]20'!#REF!</definedName>
    <definedName name="T15?item_ext?РОСТ">'[13]20'!#REF!</definedName>
    <definedName name="T15?unit?ПРЦ" localSheetId="9">'[13]20'!#REF!</definedName>
    <definedName name="T15?unit?ПРЦ" localSheetId="10">'[13]20'!#REF!</definedName>
    <definedName name="T15?unit?ПРЦ" localSheetId="2">'[13]20'!#REF!</definedName>
    <definedName name="T15?unit?ПРЦ" localSheetId="3">'[13]20'!#REF!</definedName>
    <definedName name="T15?unit?ПРЦ" localSheetId="4">'[13]20'!#REF!</definedName>
    <definedName name="T15?unit?ПРЦ" localSheetId="1">'[13]20'!#REF!</definedName>
    <definedName name="T15?unit?ПРЦ" localSheetId="13">'[13]20'!#REF!</definedName>
    <definedName name="T15?unit?ПРЦ" localSheetId="14">'[13]20'!#REF!</definedName>
    <definedName name="T15?unit?ПРЦ">'[13]20'!#REF!</definedName>
    <definedName name="T16?axis?R?ДОГОВОР">'[11]16'!$E$40:$M$40,'[11]16'!$E$60:$M$60,'[11]16'!$E$36:$M$36,'[11]16'!$E$32:$M$32,'[11]16'!$E$28:$M$28,'[11]16'!$E$24:$M$24,'[11]16'!$E$68:$M$68,'[11]16'!$E$56:$M$56,'[11]16'!$E$20:$M$20,P1_T16?axis?R?ДОГОВОР</definedName>
    <definedName name="T16?axis?R?ДОГОВОР?">'[11]16'!$A$8,'[11]16'!$A$12,'[11]16'!$A$16,P1_T16?axis?R?ДОГОВОР?</definedName>
    <definedName name="T16?axis?ПРД?БАЗ">'[11]16'!$J$6:$K$88,'[11]16'!$G$6:$H$88</definedName>
    <definedName name="T16?axis?ПРД?ПРЕД">'[11]16'!$L$6:$M$88,'[11]16'!$E$6:$F$88</definedName>
    <definedName name="T16?axis?ПФ?ПЛАН">'[11]16'!$J$6:$J$88,'[11]16'!$E$6:$E$88,'[11]16'!$L$6:$L$88,'[11]16'!$G$6:$G$88</definedName>
    <definedName name="T16?axis?ПФ?ФАКТ">'[11]16'!$K$6:$K$88,'[11]16'!$F$6:$F$88,'[11]16'!$M$6:$M$88,'[11]16'!$H$6:$H$88</definedName>
    <definedName name="T16?item_ext?РОСТ" localSheetId="9">'[13]30'!#REF!</definedName>
    <definedName name="T16?item_ext?РОСТ" localSheetId="10">'[13]30'!#REF!</definedName>
    <definedName name="T16?item_ext?РОСТ" localSheetId="2">'[13]30'!#REF!</definedName>
    <definedName name="T16?item_ext?РОСТ" localSheetId="3">'[13]30'!#REF!</definedName>
    <definedName name="T16?item_ext?РОСТ" localSheetId="4">'[13]30'!#REF!</definedName>
    <definedName name="T16?item_ext?РОСТ" localSheetId="1">'[13]30'!#REF!</definedName>
    <definedName name="T16?item_ext?РОСТ" localSheetId="13">'[13]30'!#REF!</definedName>
    <definedName name="T16?item_ext?РОСТ" localSheetId="14">'[13]30'!#REF!</definedName>
    <definedName name="T16?item_ext?РОСТ">'[13]30'!#REF!</definedName>
    <definedName name="T16?L1">'[11]16'!$A$38:$M$38,'[11]16'!$A$58:$M$58,'[11]16'!$A$34:$M$34,'[11]16'!$A$30:$M$30,'[11]16'!$A$26:$M$26,'[11]16'!$A$22:$M$22,'[11]16'!$A$66:$M$66,'[11]16'!$A$54:$M$54,'[11]16'!$A$18:$M$18,P1_T16?L1</definedName>
    <definedName name="T16?L1.x">'[11]16'!$A$40:$M$40,'[11]16'!$A$60:$M$60,'[11]16'!$A$36:$M$36,'[11]16'!$A$32:$M$32,'[11]16'!$A$28:$M$28,'[11]16'!$A$24:$M$24,'[11]16'!$A$68:$M$68,'[11]16'!$A$56:$M$56,'[11]16'!$A$20:$M$20,P1_T16?L1.x</definedName>
    <definedName name="T16?unit?ПРЦ" localSheetId="9">'[13]30'!#REF!</definedName>
    <definedName name="T16?unit?ПРЦ" localSheetId="10">'[13]30'!#REF!</definedName>
    <definedName name="T16?unit?ПРЦ" localSheetId="2">'[13]30'!#REF!</definedName>
    <definedName name="T16?unit?ПРЦ" localSheetId="3">'[13]30'!#REF!</definedName>
    <definedName name="T16?unit?ПРЦ" localSheetId="4">'[13]30'!#REF!</definedName>
    <definedName name="T16?unit?ПРЦ" localSheetId="1">'[13]30'!#REF!</definedName>
    <definedName name="T16?unit?ПРЦ" localSheetId="13">'[13]30'!#REF!</definedName>
    <definedName name="T16?unit?ПРЦ" localSheetId="14">'[13]30'!#REF!</definedName>
    <definedName name="T16?unit?ПРЦ">'[13]30'!#REF!</definedName>
    <definedName name="T16_Copy" localSheetId="9">'[13]30'!#REF!</definedName>
    <definedName name="T16_Copy" localSheetId="10">'[13]30'!#REF!</definedName>
    <definedName name="T16_Copy" localSheetId="2">'[13]30'!#REF!</definedName>
    <definedName name="T16_Copy" localSheetId="3">'[13]30'!#REF!</definedName>
    <definedName name="T16_Copy" localSheetId="4">'[13]30'!#REF!</definedName>
    <definedName name="T16_Copy" localSheetId="1">'[13]30'!#REF!</definedName>
    <definedName name="T16_Copy" localSheetId="13">'[13]30'!#REF!</definedName>
    <definedName name="T16_Copy" localSheetId="14">'[13]30'!#REF!</definedName>
    <definedName name="T16_Copy">'[13]30'!#REF!</definedName>
    <definedName name="T16_Copy2" localSheetId="9">'[13]30'!#REF!</definedName>
    <definedName name="T16_Copy2" localSheetId="10">'[13]30'!#REF!</definedName>
    <definedName name="T16_Copy2" localSheetId="2">'[13]30'!#REF!</definedName>
    <definedName name="T16_Copy2" localSheetId="3">'[13]30'!#REF!</definedName>
    <definedName name="T16_Copy2" localSheetId="4">'[13]30'!#REF!</definedName>
    <definedName name="T16_Copy2" localSheetId="1">'[13]30'!#REF!</definedName>
    <definedName name="T16_Copy2" localSheetId="13">'[13]30'!#REF!</definedName>
    <definedName name="T16_Copy2" localSheetId="14">'[13]30'!#REF!</definedName>
    <definedName name="T16_Copy2">'[13]30'!#REF!</definedName>
    <definedName name="T17.1?axis?C?НП">'[11]17.1'!$E$6:$L$16,'[11]17.1'!$E$18:$L$28</definedName>
    <definedName name="T17.1?Data">'[11]17.1'!$E$6:$L$16,'[11]17.1'!$N$6:$N$16,'[11]17.1'!$E$18:$L$28,'[11]17.1'!$N$18:$N$28</definedName>
    <definedName name="T17.1?item_ext?ВСЕГО">'[11]17.1'!$N$6:$N$16,'[11]17.1'!$N$18:$N$28</definedName>
    <definedName name="T17.1?L1">'[11]17.1'!$A$6:$N$6,'[11]17.1'!$A$18:$N$18</definedName>
    <definedName name="T17.1?L2">'[11]17.1'!$A$7:$N$7,'[11]17.1'!$A$19:$N$19</definedName>
    <definedName name="T17.1?L3">'[11]17.1'!$A$8:$N$8,'[11]17.1'!$A$20:$N$20</definedName>
    <definedName name="T17.1?L3.1">'[11]17.1'!$A$9:$N$9,'[11]17.1'!$A$21:$N$21</definedName>
    <definedName name="T17.1?L4">'[11]17.1'!$A$10:$N$10,'[11]17.1'!$A$22:$N$22</definedName>
    <definedName name="T17.1?L4.1">'[11]17.1'!$A$11:$N$11,'[11]17.1'!$A$23:$N$23</definedName>
    <definedName name="T17.1?L5">'[11]17.1'!$A$12:$N$12,'[11]17.1'!$A$24:$N$24</definedName>
    <definedName name="T17.1?L5.1">'[11]17.1'!$A$13:$N$13,'[11]17.1'!$A$25:$N$25</definedName>
    <definedName name="T17.1?L6">'[11]17.1'!$A$14:$N$14,'[11]17.1'!$A$26:$N$26</definedName>
    <definedName name="T17.1?L7">'[11]17.1'!$A$15:$N$15,'[11]17.1'!$A$27:$N$27</definedName>
    <definedName name="T17.1?L8">'[11]17.1'!$A$16:$N$16,'[11]17.1'!$A$28:$N$28</definedName>
    <definedName name="T17.1?unit?РУБ">'[11]17.1'!$D$9:$N$9,'[11]17.1'!$D$11:$N$11,'[11]17.1'!$D$13:$N$13,'[11]17.1'!$D$21:$N$21,'[11]17.1'!$D$23:$N$23,'[11]17.1'!$D$25:$N$25</definedName>
    <definedName name="T17.1?unit?ТРУБ">'[11]17.1'!$D$8:$N$8,'[11]17.1'!$D$10:$N$10,'[11]17.1'!$D$12:$N$12,'[11]17.1'!$D$14:$N$16,'[11]17.1'!$D$20:$N$20,'[11]17.1'!$D$22:$N$22,'[11]17.1'!$D$24:$N$24,'[11]17.1'!$D$26:$N$28</definedName>
    <definedName name="T17.1?unit?ЧДН">'[11]17.1'!$D$7:$N$7,'[11]17.1'!$D$19:$N$19</definedName>
    <definedName name="T17.1?unit?ЧЕЛ">'[11]17.1'!$D$18:$N$18,'[11]17.1'!$D$6:$N$6</definedName>
    <definedName name="T17?axis?ПРД?БАЗ">'[11]17'!$I$6:$J$13,'[11]17'!$F$6:$G$13</definedName>
    <definedName name="T17?axis?ПРД?ПРЕД">'[11]17'!$K$6:$L$13,'[11]17'!$D$6:$E$13</definedName>
    <definedName name="T17?axis?ПФ?ПЛАН">'[11]17'!$I$6:$I$13,'[11]17'!$D$6:$D$13,'[11]17'!$K$6:$K$13,'[11]17'!$F$6:$F$13</definedName>
    <definedName name="T17?axis?ПФ?ФАКТ">'[11]17'!$J$6:$J$13,'[11]17'!$E$6:$E$13,'[11]17'!$L$6:$L$13,'[11]17'!$G$6:$G$13</definedName>
    <definedName name="T17?item_ext?РОСТ" localSheetId="9">'[13]31'!#REF!</definedName>
    <definedName name="T17?item_ext?РОСТ" localSheetId="10">'[13]31'!#REF!</definedName>
    <definedName name="T17?item_ext?РОСТ" localSheetId="2">'[13]31'!#REF!</definedName>
    <definedName name="T17?item_ext?РОСТ" localSheetId="3">'[13]31'!#REF!</definedName>
    <definedName name="T17?item_ext?РОСТ" localSheetId="4">'[13]31'!#REF!</definedName>
    <definedName name="T17?item_ext?РОСТ" localSheetId="1">'[13]31'!#REF!</definedName>
    <definedName name="T17?item_ext?РОСТ" localSheetId="13">'[13]31'!#REF!</definedName>
    <definedName name="T17?item_ext?РОСТ" localSheetId="14">'[13]31'!#REF!</definedName>
    <definedName name="T17?item_ext?РОСТ">'[13]31'!#REF!</definedName>
    <definedName name="T18?axis?R?ДОГОВОР">'[11]18'!$D$14:$L$16,'[11]18'!$D$20:$L$22,'[11]18'!$D$26:$L$28,'[11]18'!$D$32:$L$34,'[11]18'!$D$38:$L$40,'[11]18'!$D$8:$L$10</definedName>
    <definedName name="T18?axis?R?ДОГОВОР?">'[11]18'!$B$14:$B$16,'[11]18'!$B$20:$B$22,'[11]18'!$B$26:$B$28,'[11]18'!$B$32:$B$34,'[11]18'!$B$38:$B$40,'[11]18'!$B$8:$B$10</definedName>
    <definedName name="T18?axis?ПРД?БАЗ">'[11]18'!$I$6:$J$42,'[11]18'!$F$6:$G$42</definedName>
    <definedName name="T18?axis?ПРД?ПРЕД">'[11]18'!$K$6:$L$42,'[11]18'!$D$6:$E$42</definedName>
    <definedName name="T18?axis?ПФ?ПЛАН">'[11]18'!$I$6:$I$42,'[11]18'!$D$6:$D$42,'[11]18'!$K$6:$K$42,'[11]18'!$F$6:$F$42</definedName>
    <definedName name="T18?axis?ПФ?ФАКТ">'[11]18'!$J$6:$J$42,'[11]18'!$E$6:$E$42,'[11]18'!$L$6:$L$42,'[11]18'!$G$6:$G$42</definedName>
    <definedName name="T18?item_ext?РОСТ" localSheetId="9">'[13]13'!#REF!</definedName>
    <definedName name="T18?item_ext?РОСТ" localSheetId="10">'[13]13'!#REF!</definedName>
    <definedName name="T18?item_ext?РОСТ" localSheetId="2">'[13]13'!#REF!</definedName>
    <definedName name="T18?item_ext?РОСТ" localSheetId="3">'[13]13'!#REF!</definedName>
    <definedName name="T18?item_ext?РОСТ" localSheetId="4">'[13]13'!#REF!</definedName>
    <definedName name="T18?item_ext?РОСТ" localSheetId="1">'[13]13'!#REF!</definedName>
    <definedName name="T18?item_ext?РОСТ" localSheetId="13">'[13]13'!#REF!</definedName>
    <definedName name="T18?item_ext?РОСТ" localSheetId="14">'[13]13'!#REF!</definedName>
    <definedName name="T18?item_ext?РОСТ">'[13]13'!#REF!</definedName>
    <definedName name="T18?unit?ПРЦ" localSheetId="9">'[13]13'!#REF!</definedName>
    <definedName name="T18?unit?ПРЦ" localSheetId="10">'[13]13'!#REF!</definedName>
    <definedName name="T18?unit?ПРЦ" localSheetId="2">'[13]13'!#REF!</definedName>
    <definedName name="T18?unit?ПРЦ" localSheetId="3">'[13]13'!#REF!</definedName>
    <definedName name="T18?unit?ПРЦ" localSheetId="4">'[13]13'!#REF!</definedName>
    <definedName name="T18?unit?ПРЦ" localSheetId="1">'[13]13'!#REF!</definedName>
    <definedName name="T18?unit?ПРЦ" localSheetId="13">'[13]13'!#REF!</definedName>
    <definedName name="T18?unit?ПРЦ" localSheetId="14">'[13]13'!#REF!</definedName>
    <definedName name="T18?unit?ПРЦ">'[13]13'!#REF!</definedName>
    <definedName name="T18_Copy1" localSheetId="9">'[13]13'!#REF!</definedName>
    <definedName name="T18_Copy1" localSheetId="10">'[13]13'!#REF!</definedName>
    <definedName name="T18_Copy1" localSheetId="2">'[13]13'!#REF!</definedName>
    <definedName name="T18_Copy1" localSheetId="3">'[13]13'!#REF!</definedName>
    <definedName name="T18_Copy1" localSheetId="4">'[13]13'!#REF!</definedName>
    <definedName name="T18_Copy1" localSheetId="1">'[13]13'!#REF!</definedName>
    <definedName name="T18_Copy1" localSheetId="13">'[13]13'!#REF!</definedName>
    <definedName name="T18_Copy1" localSheetId="14">'[13]13'!#REF!</definedName>
    <definedName name="T18_Copy1">'[13]13'!#REF!</definedName>
    <definedName name="T18_Copy2" localSheetId="9">'[13]13'!#REF!</definedName>
    <definedName name="T18_Copy2" localSheetId="10">'[13]13'!#REF!</definedName>
    <definedName name="T18_Copy2" localSheetId="2">'[13]13'!#REF!</definedName>
    <definedName name="T18_Copy2" localSheetId="3">'[13]13'!#REF!</definedName>
    <definedName name="T18_Copy2" localSheetId="4">'[13]13'!#REF!</definedName>
    <definedName name="T18_Copy2" localSheetId="1">'[13]13'!#REF!</definedName>
    <definedName name="T18_Copy2" localSheetId="13">'[13]13'!#REF!</definedName>
    <definedName name="T18_Copy2" localSheetId="14">'[13]13'!#REF!</definedName>
    <definedName name="T18_Copy2">'[13]13'!#REF!</definedName>
    <definedName name="T18_Copy3" localSheetId="9">'[13]13'!#REF!</definedName>
    <definedName name="T18_Copy3" localSheetId="10">'[13]13'!#REF!</definedName>
    <definedName name="T18_Copy3" localSheetId="2">'[13]13'!#REF!</definedName>
    <definedName name="T18_Copy3" localSheetId="3">'[13]13'!#REF!</definedName>
    <definedName name="T18_Copy3" localSheetId="4">'[13]13'!#REF!</definedName>
    <definedName name="T18_Copy3" localSheetId="1">'[13]13'!#REF!</definedName>
    <definedName name="T18_Copy3" localSheetId="13">'[13]13'!#REF!</definedName>
    <definedName name="T18_Copy3" localSheetId="14">'[13]13'!#REF!</definedName>
    <definedName name="T18_Copy3">'[13]13'!#REF!</definedName>
    <definedName name="T18_Copy4" localSheetId="9">'[13]13'!#REF!</definedName>
    <definedName name="T18_Copy4" localSheetId="10">'[13]13'!#REF!</definedName>
    <definedName name="T18_Copy4" localSheetId="2">'[13]13'!#REF!</definedName>
    <definedName name="T18_Copy4" localSheetId="3">'[13]13'!#REF!</definedName>
    <definedName name="T18_Copy4" localSheetId="4">'[13]13'!#REF!</definedName>
    <definedName name="T18_Copy4" localSheetId="1">'[13]13'!#REF!</definedName>
    <definedName name="T18_Copy4" localSheetId="13">'[13]13'!#REF!</definedName>
    <definedName name="T18_Copy4" localSheetId="14">'[13]13'!#REF!</definedName>
    <definedName name="T18_Copy4">'[13]13'!#REF!</definedName>
    <definedName name="T18_Copy5" localSheetId="9">'[13]13'!#REF!</definedName>
    <definedName name="T18_Copy5" localSheetId="10">'[13]13'!#REF!</definedName>
    <definedName name="T18_Copy5" localSheetId="2">'[13]13'!#REF!</definedName>
    <definedName name="T18_Copy5" localSheetId="3">'[13]13'!#REF!</definedName>
    <definedName name="T18_Copy5" localSheetId="4">'[13]13'!#REF!</definedName>
    <definedName name="T18_Copy5" localSheetId="1">'[13]13'!#REF!</definedName>
    <definedName name="T18_Copy5" localSheetId="13">'[13]13'!#REF!</definedName>
    <definedName name="T18_Copy5" localSheetId="14">'[13]13'!#REF!</definedName>
    <definedName name="T18_Copy5">'[13]13'!#REF!</definedName>
    <definedName name="T18_Copy6" localSheetId="9">'[13]13'!#REF!</definedName>
    <definedName name="T18_Copy6" localSheetId="10">'[13]13'!#REF!</definedName>
    <definedName name="T18_Copy6" localSheetId="2">'[13]13'!#REF!</definedName>
    <definedName name="T18_Copy6" localSheetId="3">'[13]13'!#REF!</definedName>
    <definedName name="T18_Copy6" localSheetId="4">'[13]13'!#REF!</definedName>
    <definedName name="T18_Copy6" localSheetId="1">'[13]13'!#REF!</definedName>
    <definedName name="T18_Copy6" localSheetId="13">'[13]13'!#REF!</definedName>
    <definedName name="T18_Copy6" localSheetId="14">'[13]13'!#REF!</definedName>
    <definedName name="T18_Copy6">'[13]13'!#REF!</definedName>
    <definedName name="T19?axis?R?ДОГОВОР">'[11]19'!$E$8:$M$9,'[11]19'!$E$13:$M$14,'[11]19'!$E$18:$M$18,'[11]19'!$E$26:$M$27,'[11]19'!$E$22:$M$22</definedName>
    <definedName name="T19?axis?R?ДОГОВОР?">'[11]19'!$A$8:$A$9,'[11]19'!$A$13:$A$14,'[11]19'!$A$18,'[11]19'!$A$26:$A$27,'[11]19'!$A$22</definedName>
    <definedName name="T19?axis?ПРД?БАЗ">'[11]19'!$J$6:$K$30,'[11]19'!$G$6:$H$30</definedName>
    <definedName name="T19?axis?ПРД?ПРЕД">'[11]19'!$L$6:$M$30,'[11]19'!$E$6:$F$30</definedName>
    <definedName name="T19?axis?ПФ?ПЛАН">'[11]19'!$J$6:$J$30,'[11]19'!$E$6:$E$30,'[11]19'!$L$6:$L$30,'[11]19'!$G$6:$G$30</definedName>
    <definedName name="T19?axis?ПФ?ФАКТ">'[11]19'!$K$6:$K$30,'[11]19'!$F$6:$F$30,'[11]19'!$M$6:$M$30,'[11]19'!$H$6:$H$30</definedName>
    <definedName name="T19?item_ext?РОСТ" localSheetId="9">'[13]19'!#REF!</definedName>
    <definedName name="T19?item_ext?РОСТ" localSheetId="10">'[13]19'!#REF!</definedName>
    <definedName name="T19?item_ext?РОСТ" localSheetId="2">'[13]19'!#REF!</definedName>
    <definedName name="T19?item_ext?РОСТ" localSheetId="3">'[13]19'!#REF!</definedName>
    <definedName name="T19?item_ext?РОСТ" localSheetId="4">'[13]19'!#REF!</definedName>
    <definedName name="T19?item_ext?РОСТ" localSheetId="1">'[13]19'!#REF!</definedName>
    <definedName name="T19?item_ext?РОСТ" localSheetId="13">'[13]19'!#REF!</definedName>
    <definedName name="T19?item_ext?РОСТ" localSheetId="14">'[13]19'!#REF!</definedName>
    <definedName name="T19?item_ext?РОСТ">'[13]19'!#REF!</definedName>
    <definedName name="T19?L1">'[11]19'!$A$16:$M$16,'[11]19'!$A$11:$M$11,'[11]19'!$A$6:$M$6,'[11]19'!$A$20:$M$20,'[11]19'!$A$24:$M$24</definedName>
    <definedName name="T19?L1.x">'[11]19'!$A$18:$M$18,'[11]19'!$A$13:$M$14,'[11]19'!$A$8:$M$9,'[11]19'!$A$22:$M$22,'[11]19'!$A$26:$M$27</definedName>
    <definedName name="T19?unit?ПРЦ" localSheetId="9">'[13]19'!#REF!</definedName>
    <definedName name="T19?unit?ПРЦ" localSheetId="10">'[13]19'!#REF!</definedName>
    <definedName name="T19?unit?ПРЦ" localSheetId="2">'[13]19'!#REF!</definedName>
    <definedName name="T19?unit?ПРЦ" localSheetId="3">'[13]19'!#REF!</definedName>
    <definedName name="T19?unit?ПРЦ" localSheetId="4">'[13]19'!#REF!</definedName>
    <definedName name="T19?unit?ПРЦ" localSheetId="1">'[13]19'!#REF!</definedName>
    <definedName name="T19?unit?ПРЦ" localSheetId="13">'[13]19'!#REF!</definedName>
    <definedName name="T19?unit?ПРЦ" localSheetId="14">'[13]19'!#REF!</definedName>
    <definedName name="T19?unit?ПРЦ">'[13]19'!#REF!</definedName>
    <definedName name="T19_Copy" localSheetId="9">'[13]19'!#REF!</definedName>
    <definedName name="T19_Copy" localSheetId="10">'[13]19'!#REF!</definedName>
    <definedName name="T19_Copy" localSheetId="2">'[13]19'!#REF!</definedName>
    <definedName name="T19_Copy" localSheetId="3">'[13]19'!#REF!</definedName>
    <definedName name="T19_Copy" localSheetId="4">'[13]19'!#REF!</definedName>
    <definedName name="T19_Copy" localSheetId="1">'[13]19'!#REF!</definedName>
    <definedName name="T19_Copy" localSheetId="13">'[13]19'!#REF!</definedName>
    <definedName name="T19_Copy" localSheetId="14">'[13]19'!#REF!</definedName>
    <definedName name="T19_Copy">'[13]19'!#REF!</definedName>
    <definedName name="T19_Copy2" localSheetId="9">'[13]19'!#REF!</definedName>
    <definedName name="T19_Copy2" localSheetId="10">'[13]19'!#REF!</definedName>
    <definedName name="T19_Copy2" localSheetId="2">'[13]19'!#REF!</definedName>
    <definedName name="T19_Copy2" localSheetId="3">'[13]19'!#REF!</definedName>
    <definedName name="T19_Copy2" localSheetId="4">'[13]19'!#REF!</definedName>
    <definedName name="T19_Copy2" localSheetId="1">'[13]19'!#REF!</definedName>
    <definedName name="T19_Copy2" localSheetId="13">'[13]19'!#REF!</definedName>
    <definedName name="T19_Copy2" localSheetId="14">'[13]19'!#REF!</definedName>
    <definedName name="T19_Copy2">'[13]19'!#REF!</definedName>
    <definedName name="T2.1_Protect" localSheetId="9">P4_T2.1_Protect,P5_T2.1_Protect,P6_T2.1_Protect,P7_T2.1_Protect</definedName>
    <definedName name="T2.1_Protect" localSheetId="10">P4_T2.1_Protect,P5_T2.1_Protect,P6_T2.1_Protect,P7_T2.1_Protect</definedName>
    <definedName name="T2.1_Protect" localSheetId="2">P4_T2.1_Protect,P5_T2.1_Protect,P6_T2.1_Protect,P7_T2.1_Protect</definedName>
    <definedName name="T2.1_Protect" localSheetId="1">P4_T2.1_Protect,P5_T2.1_Protect,P6_T2.1_Protect,P7_T2.1_Protect</definedName>
    <definedName name="T2.1_Protect" localSheetId="13">P4_T2.1_Protect,P5_T2.1_Protect,P6_T2.1_Protect,P7_T2.1_Protect</definedName>
    <definedName name="T2.1_Protect" localSheetId="14">P4_T2.1_Protect,P5_T2.1_Protect,P6_T2.1_Protect,P7_T2.1_Protect</definedName>
    <definedName name="T2.1_Protect">P4_T2.1_Protect,P5_T2.1_Protect,P6_T2.1_Protect,P7_T2.1_Protect</definedName>
    <definedName name="T2?axis?ПРД?БАЗ">'[11]2'!$I$6:$J$19,'[11]2'!$F$6:$G$19</definedName>
    <definedName name="T2?axis?ПРД?ПРЕД">'[11]2'!$K$6:$L$19,'[11]2'!$D$6:$E$19</definedName>
    <definedName name="T2?axis?ПФ?ПЛАН">'[11]2'!$I$6:$I$19,'[11]2'!$D$6:$D$19,'[11]2'!$K$6:$K$19,'[11]2'!$F$6:$F$19</definedName>
    <definedName name="T2?axis?ПФ?ФАКТ">'[11]2'!$J$6:$J$19,'[11]2'!$E$6:$E$19,'[11]2'!$L$6:$L$19,'[11]2'!$G$6:$G$19</definedName>
    <definedName name="T2?unit?МКВТЧ">'[11]2'!$D$6:$H$8,'[11]2'!$D$10:$H$10,'[11]2'!$D$12:$H$13,'[11]2'!$D$15:$H$15</definedName>
    <definedName name="T2?unit?ПРЦ">'[11]2'!$D$9:$H$9,'[11]2'!$D$14:$H$14,'[11]2'!$I$6:$L$19,'[11]2'!$D$18:$H$18</definedName>
    <definedName name="T2?unit?ТГКАЛ">'[11]2'!$D$16:$H$17,'[11]2'!$D$19:$H$19</definedName>
    <definedName name="T2_1_Protect" localSheetId="9">P4_T2_1_Protect,P5_T2_1_Protect,P6_T2_1_Protect,P7_T2_1_Protect</definedName>
    <definedName name="T2_1_Protect" localSheetId="10">P4_T2_1_Protect,P5_T2_1_Protect,P6_T2_1_Protect,P7_T2_1_Protect</definedName>
    <definedName name="T2_1_Protect" localSheetId="2">P4_T2_1_Protect,P5_T2_1_Protect,P6_T2_1_Protect,P7_T2_1_Protect</definedName>
    <definedName name="T2_1_Protect" localSheetId="1">P4_T2_1_Protect,P5_T2_1_Protect,P6_T2_1_Protect,P7_T2_1_Protect</definedName>
    <definedName name="T2_1_Protect" localSheetId="13">P4_T2_1_Protect,P5_T2_1_Protect,P6_T2_1_Protect,P7_T2_1_Protect</definedName>
    <definedName name="T2_1_Protect" localSheetId="14">P4_T2_1_Protect,P5_T2_1_Protect,P6_T2_1_Protect,P7_T2_1_Protect</definedName>
    <definedName name="T2_1_Protect">P4_T2_1_Protect,P5_T2_1_Protect,P6_T2_1_Protect,P7_T2_1_Protect</definedName>
    <definedName name="T2_2_Protect" localSheetId="9">P4_T2_2_Protect,P5_T2_2_Protect,P6_T2_2_Protect,P7_T2_2_Protect</definedName>
    <definedName name="T2_2_Protect" localSheetId="10">P4_T2_2_Protect,P5_T2_2_Protect,P6_T2_2_Protect,P7_T2_2_Protect</definedName>
    <definedName name="T2_2_Protect" localSheetId="2">P4_T2_2_Protect,P5_T2_2_Protect,P6_T2_2_Protect,P7_T2_2_Protect</definedName>
    <definedName name="T2_2_Protect" localSheetId="1">P4_T2_2_Protect,P5_T2_2_Protect,P6_T2_2_Protect,P7_T2_2_Protect</definedName>
    <definedName name="T2_2_Protect" localSheetId="13">P4_T2_2_Protect,P5_T2_2_Protect,P6_T2_2_Protect,P7_T2_2_Protect</definedName>
    <definedName name="T2_2_Protect" localSheetId="14">P4_T2_2_Protect,P5_T2_2_Protect,P6_T2_2_Protect,P7_T2_2_Protect</definedName>
    <definedName name="T2_2_Protect">P4_T2_2_Protect,P5_T2_2_Protect,P6_T2_2_Protect,P7_T2_2_Protect</definedName>
    <definedName name="T2_DiapProt" localSheetId="9">P1_T2_DiapProt,P2_T2_DiapProt</definedName>
    <definedName name="T2_DiapProt" localSheetId="10">P1_T2_DiapProt,P2_T2_DiapProt</definedName>
    <definedName name="T2_DiapProt" localSheetId="2">P1_T2_DiapProt,P2_T2_DiapProt</definedName>
    <definedName name="T2_DiapProt" localSheetId="1">P1_T2_DiapProt,P2_T2_DiapProt</definedName>
    <definedName name="T2_DiapProt" localSheetId="13">P1_T2_DiapProt,P2_T2_DiapProt</definedName>
    <definedName name="T2_DiapProt" localSheetId="14">P1_T2_DiapProt,P2_T2_DiapProt</definedName>
    <definedName name="T2_DiapProt">P1_T2_DiapProt,P2_T2_DiapProt</definedName>
    <definedName name="T2_Protect" localSheetId="9">P4_T2_Protect,P5_T2_Protect,P6_T2_Protect</definedName>
    <definedName name="T2_Protect" localSheetId="10">P4_T2_Protect,P5_T2_Protect,P6_T2_Protect</definedName>
    <definedName name="T2_Protect" localSheetId="2">P4_T2_Protect,P5_T2_Protect,P6_T2_Protect</definedName>
    <definedName name="T2_Protect" localSheetId="1">P4_T2_Protect,P5_T2_Protect,P6_T2_Protect</definedName>
    <definedName name="T2_Protect" localSheetId="13">P4_T2_Protect,P5_T2_Protect,P6_T2_Protect</definedName>
    <definedName name="T2_Protect" localSheetId="14">P4_T2_Protect,P5_T2_Protect,P6_T2_Protect</definedName>
    <definedName name="T2_Protect">P4_T2_Protect,P5_T2_Protect,P6_T2_Protect</definedName>
    <definedName name="T20?axis?R?ДОГОВОР">'[11]20'!$G$7:$O$26,'[11]20'!$G$28:$O$41</definedName>
    <definedName name="T20?axis?R?ДОГОВОР?">'[11]20'!$D$7:$D$26,'[11]20'!$D$28:$D$41</definedName>
    <definedName name="T20?axis?ПРД?БАЗ">'[11]20'!$L$6:$M$42,'[11]20'!$I$6:$J$42</definedName>
    <definedName name="T20?axis?ПРД?ПРЕД">'[11]20'!$N$6:$O$41,'[11]20'!$G$6:$H$42</definedName>
    <definedName name="T20?axis?ПФ?ПЛАН">'[11]20'!$L$6:$L$42,'[11]20'!$G$6:$G$42,'[11]20'!$N$6:$N$42,'[11]20'!$I$6:$I$42</definedName>
    <definedName name="T20?axis?ПФ?ФАКТ">'[11]20'!$M$6:$M$42,'[11]20'!$H$6:$H$42,'[11]20'!$O$6:$O$42,'[11]20'!$J$6:$J$42</definedName>
    <definedName name="T20?Data">'[11]20'!$G$6:$O$6,'[11]20'!$G$8:$O$25,'[11]20'!$G$27:$O$27,'[11]20'!$G$29:$O$40,'[11]20'!$G$42:$O$42</definedName>
    <definedName name="T20?item_ext?РОСТ" localSheetId="9">'[13]32'!#REF!</definedName>
    <definedName name="T20?item_ext?РОСТ" localSheetId="10">'[13]32'!#REF!</definedName>
    <definedName name="T20?item_ext?РОСТ" localSheetId="2">'[13]32'!#REF!</definedName>
    <definedName name="T20?item_ext?РОСТ" localSheetId="3">'[13]32'!#REF!</definedName>
    <definedName name="T20?item_ext?РОСТ" localSheetId="4">'[13]32'!#REF!</definedName>
    <definedName name="T20?item_ext?РОСТ" localSheetId="1">'[13]32'!#REF!</definedName>
    <definedName name="T20?item_ext?РОСТ" localSheetId="13">'[13]32'!#REF!</definedName>
    <definedName name="T20?item_ext?РОСТ" localSheetId="14">'[13]32'!#REF!</definedName>
    <definedName name="T20?item_ext?РОСТ">'[13]32'!#REF!</definedName>
    <definedName name="T20?L1.1">'[11]20'!$A$20:$O$20,'[11]20'!$A$17:$O$17,'[11]20'!$A$8:$O$8,'[11]20'!$A$11:$O$11,'[11]20'!$A$14:$O$14,'[11]20'!$A$23:$O$23</definedName>
    <definedName name="T20?L1.2">'[11]20'!$A$21:$O$21,'[11]20'!$A$18:$O$18,'[11]20'!$A$9:$O$9,'[11]20'!$A$12:$O$12,'[11]20'!$A$15:$O$15,'[11]20'!$A$24:$O$24</definedName>
    <definedName name="T20?L1.3">'[11]20'!$A$22:$O$22,'[11]20'!$A$19:$O$19,'[11]20'!$A$10:$O$10,'[11]20'!$A$13:$O$13,'[11]20'!$A$16:$O$16,'[11]20'!$A$25:$O$25</definedName>
    <definedName name="T20?L2.1">'[11]20'!$A$29:$O$29,'[11]20'!$A$32:$O$32,'[11]20'!$A$35:$O$35,'[11]20'!$A$38:$O$38</definedName>
    <definedName name="T20?L2.2">'[11]20'!$A$30:$O$30,'[11]20'!$A$33:$O$33,'[11]20'!$A$36:$O$36,'[11]20'!$A$39:$O$39</definedName>
    <definedName name="T20?L2.3">'[11]20'!$A$31:$O$31,'[11]20'!$A$34:$O$34,'[11]20'!$A$37:$O$37,'[11]20'!$A$40:$O$40</definedName>
    <definedName name="T20?unit?ПРЦ" localSheetId="9">'[13]32'!#REF!</definedName>
    <definedName name="T20?unit?ПРЦ" localSheetId="10">'[13]32'!#REF!</definedName>
    <definedName name="T20?unit?ПРЦ" localSheetId="2">'[13]32'!#REF!</definedName>
    <definedName name="T20?unit?ПРЦ" localSheetId="3">'[13]32'!#REF!</definedName>
    <definedName name="T20?unit?ПРЦ" localSheetId="4">'[13]32'!#REF!</definedName>
    <definedName name="T20?unit?ПРЦ" localSheetId="1">'[13]32'!#REF!</definedName>
    <definedName name="T20?unit?ПРЦ" localSheetId="13">'[13]32'!#REF!</definedName>
    <definedName name="T20?unit?ПРЦ" localSheetId="14">'[13]32'!#REF!</definedName>
    <definedName name="T20?unit?ПРЦ">'[13]32'!#REF!</definedName>
    <definedName name="T20_Copy1" localSheetId="9">'[13]32'!#REF!</definedName>
    <definedName name="T20_Copy1" localSheetId="10">'[13]32'!#REF!</definedName>
    <definedName name="T20_Copy1" localSheetId="2">'[13]32'!#REF!</definedName>
    <definedName name="T20_Copy1" localSheetId="3">'[13]32'!#REF!</definedName>
    <definedName name="T20_Copy1" localSheetId="4">'[13]32'!#REF!</definedName>
    <definedName name="T20_Copy1" localSheetId="1">'[13]32'!#REF!</definedName>
    <definedName name="T20_Copy1" localSheetId="13">'[13]32'!#REF!</definedName>
    <definedName name="T20_Copy1" localSheetId="14">'[13]32'!#REF!</definedName>
    <definedName name="T20_Copy1">'[13]32'!#REF!</definedName>
    <definedName name="T20_Copy2" localSheetId="9">'[13]32'!#REF!</definedName>
    <definedName name="T20_Copy2" localSheetId="10">'[13]32'!#REF!</definedName>
    <definedName name="T20_Copy2" localSheetId="2">'[13]32'!#REF!</definedName>
    <definedName name="T20_Copy2" localSheetId="3">'[13]32'!#REF!</definedName>
    <definedName name="T20_Copy2" localSheetId="4">'[13]32'!#REF!</definedName>
    <definedName name="T20_Copy2" localSheetId="1">'[13]32'!#REF!</definedName>
    <definedName name="T20_Copy2" localSheetId="13">'[13]32'!#REF!</definedName>
    <definedName name="T20_Copy2" localSheetId="14">'[13]32'!#REF!</definedName>
    <definedName name="T20_Copy2">'[13]32'!#REF!</definedName>
    <definedName name="T21?axis?R?ДОГОВОР" localSheetId="9">'[13]33'!#REF!</definedName>
    <definedName name="T21?axis?R?ДОГОВОР" localSheetId="10">'[13]33'!#REF!</definedName>
    <definedName name="T21?axis?R?ДОГОВОР" localSheetId="2">'[13]33'!#REF!</definedName>
    <definedName name="T21?axis?R?ДОГОВОР" localSheetId="3">'[13]33'!#REF!</definedName>
    <definedName name="T21?axis?R?ДОГОВОР" localSheetId="4">'[13]33'!#REF!</definedName>
    <definedName name="T21?axis?R?ДОГОВОР" localSheetId="1">'[13]33'!#REF!</definedName>
    <definedName name="T21?axis?R?ДОГОВОР" localSheetId="13">'[13]33'!#REF!</definedName>
    <definedName name="T21?axis?R?ДОГОВОР" localSheetId="14">'[13]33'!#REF!</definedName>
    <definedName name="T21?axis?R?ДОГОВОР">'[13]33'!#REF!</definedName>
    <definedName name="T21?axis?R?ДОГОВОР?" localSheetId="9">'[13]33'!#REF!</definedName>
    <definedName name="T21?axis?R?ДОГОВОР?" localSheetId="10">'[13]33'!#REF!</definedName>
    <definedName name="T21?axis?R?ДОГОВОР?" localSheetId="2">'[13]33'!#REF!</definedName>
    <definedName name="T21?axis?R?ДОГОВОР?" localSheetId="3">'[13]33'!#REF!</definedName>
    <definedName name="T21?axis?R?ДОГОВОР?" localSheetId="4">'[13]33'!#REF!</definedName>
    <definedName name="T21?axis?R?ДОГОВОР?" localSheetId="1">'[13]33'!#REF!</definedName>
    <definedName name="T21?axis?R?ДОГОВОР?" localSheetId="13">'[13]33'!#REF!</definedName>
    <definedName name="T21?axis?R?ДОГОВОР?" localSheetId="14">'[13]33'!#REF!</definedName>
    <definedName name="T21?axis?R?ДОГОВОР?">'[13]33'!#REF!</definedName>
    <definedName name="T21?axis?ПРД?БАЗ">'[11]21'!$I$6:$J$18,'[11]21'!$F$6:$G$18</definedName>
    <definedName name="T21?axis?ПРД?ПРЕД">'[11]21'!$K$6:$L$18,'[11]21'!$D$6:$E$18</definedName>
    <definedName name="T21?axis?ПФ?ПЛАН">'[11]21'!$I$6:$I$18,'[11]21'!$D$6:$D$18,'[11]21'!$K$6:$K$18,'[11]21'!$F$6:$F$18</definedName>
    <definedName name="T21?axis?ПФ?ФАКТ">'[11]21'!$J$6:$J$18,'[11]21'!$E$6:$E$18,'[11]21'!$L$6:$L$18,'[11]21'!$G$6:$G$18</definedName>
    <definedName name="T21?Data">'[11]21'!$D$6:$L$9,'[11]21'!$D$11:$L$14,'[11]21'!$D$16:$L$18</definedName>
    <definedName name="T21?item_ext?РОСТ" localSheetId="9">'[13]33'!#REF!</definedName>
    <definedName name="T21?item_ext?РОСТ" localSheetId="10">'[13]33'!#REF!</definedName>
    <definedName name="T21?item_ext?РОСТ" localSheetId="2">'[13]33'!#REF!</definedName>
    <definedName name="T21?item_ext?РОСТ" localSheetId="3">'[13]33'!#REF!</definedName>
    <definedName name="T21?item_ext?РОСТ" localSheetId="4">'[13]33'!#REF!</definedName>
    <definedName name="T21?item_ext?РОСТ" localSheetId="1">'[13]33'!#REF!</definedName>
    <definedName name="T21?item_ext?РОСТ" localSheetId="13">'[13]33'!#REF!</definedName>
    <definedName name="T21?item_ext?РОСТ" localSheetId="14">'[13]33'!#REF!</definedName>
    <definedName name="T21?item_ext?РОСТ">'[13]33'!#REF!</definedName>
    <definedName name="T21?L4.x" localSheetId="9">'[13]33'!#REF!</definedName>
    <definedName name="T21?L4.x" localSheetId="10">'[13]33'!#REF!</definedName>
    <definedName name="T21?L4.x" localSheetId="2">'[13]33'!#REF!</definedName>
    <definedName name="T21?L4.x" localSheetId="3">'[13]33'!#REF!</definedName>
    <definedName name="T21?L4.x" localSheetId="4">'[13]33'!#REF!</definedName>
    <definedName name="T21?L4.x" localSheetId="1">'[13]33'!#REF!</definedName>
    <definedName name="T21?L4.x" localSheetId="13">'[13]33'!#REF!</definedName>
    <definedName name="T21?L4.x" localSheetId="14">'[13]33'!#REF!</definedName>
    <definedName name="T21?L4.x">'[13]33'!#REF!</definedName>
    <definedName name="T21?unit?ПРЦ" localSheetId="9">'[13]33'!#REF!</definedName>
    <definedName name="T21?unit?ПРЦ" localSheetId="10">'[13]33'!#REF!</definedName>
    <definedName name="T21?unit?ПРЦ" localSheetId="2">'[13]33'!#REF!</definedName>
    <definedName name="T21?unit?ПРЦ" localSheetId="3">'[13]33'!#REF!</definedName>
    <definedName name="T21?unit?ПРЦ" localSheetId="4">'[13]33'!#REF!</definedName>
    <definedName name="T21?unit?ПРЦ" localSheetId="1">'[13]33'!#REF!</definedName>
    <definedName name="T21?unit?ПРЦ" localSheetId="13">'[13]33'!#REF!</definedName>
    <definedName name="T21?unit?ПРЦ" localSheetId="14">'[13]33'!#REF!</definedName>
    <definedName name="T21?unit?ПРЦ">'[13]33'!#REF!</definedName>
    <definedName name="T21_Copy" localSheetId="9">'[13]33'!#REF!</definedName>
    <definedName name="T21_Copy" localSheetId="10">'[13]33'!#REF!</definedName>
    <definedName name="T21_Copy" localSheetId="2">'[13]33'!#REF!</definedName>
    <definedName name="T21_Copy" localSheetId="3">'[13]33'!#REF!</definedName>
    <definedName name="T21_Copy" localSheetId="4">'[13]33'!#REF!</definedName>
    <definedName name="T21_Copy" localSheetId="1">'[13]33'!#REF!</definedName>
    <definedName name="T21_Copy" localSheetId="13">'[13]33'!#REF!</definedName>
    <definedName name="T21_Copy" localSheetId="14">'[13]33'!#REF!</definedName>
    <definedName name="T21_Copy">'[13]33'!#REF!</definedName>
    <definedName name="T22?axis?R?ДОГОВОР">'[11]22'!$E$8:$M$9,'[11]22'!$E$13:$M$14,'[11]22'!$E$22:$M$23,'[11]22'!$E$18:$M$18</definedName>
    <definedName name="T22?axis?R?ДОГОВОР?">'[11]22'!$A$8:$A$9,'[11]22'!$A$13:$A$14,'[11]22'!$A$22:$A$23,'[11]22'!$A$18</definedName>
    <definedName name="T22?axis?ПРД?БАЗ">'[11]22'!$J$6:$K$26,'[11]22'!$G$6:$H$26</definedName>
    <definedName name="T22?axis?ПРД?ПРЕД">'[11]22'!$L$6:$M$26,'[11]22'!$E$6:$F$26</definedName>
    <definedName name="T22?axis?ПФ?ПЛАН">'[11]22'!$J$6:$J$26,'[11]22'!$E$6:$E$26,'[11]22'!$L$6:$L$26,'[11]22'!$G$6:$G$26</definedName>
    <definedName name="T22?axis?ПФ?ФАКТ">'[11]22'!$K$6:$K$26,'[11]22'!$F$6:$F$26,'[11]22'!$M$6:$M$26,'[11]22'!$H$6:$H$26</definedName>
    <definedName name="T22?item_ext?РОСТ" localSheetId="9">'[13]34'!#REF!</definedName>
    <definedName name="T22?item_ext?РОСТ" localSheetId="10">'[13]34'!#REF!</definedName>
    <definedName name="T22?item_ext?РОСТ" localSheetId="2">'[13]34'!#REF!</definedName>
    <definedName name="T22?item_ext?РОСТ" localSheetId="3">'[13]34'!#REF!</definedName>
    <definedName name="T22?item_ext?РОСТ" localSheetId="4">'[13]34'!#REF!</definedName>
    <definedName name="T22?item_ext?РОСТ" localSheetId="1">'[13]34'!#REF!</definedName>
    <definedName name="T22?item_ext?РОСТ" localSheetId="13">'[13]34'!#REF!</definedName>
    <definedName name="T22?item_ext?РОСТ" localSheetId="14">'[13]34'!#REF!</definedName>
    <definedName name="T22?item_ext?РОСТ">'[13]34'!#REF!</definedName>
    <definedName name="T22?L1">'[11]22'!$A$11:$M$11,'[11]22'!$A$6:$M$6,'[11]22'!$A$16:$M$16,'[11]22'!$A$20:$M$20</definedName>
    <definedName name="T22?L1.x">'[11]22'!$A$13:$M$14,'[11]22'!$A$8:$M$9,'[11]22'!$A$18:$M$18,'[11]22'!$A$22:$M$23</definedName>
    <definedName name="T22?L2" localSheetId="9">'[13]34'!#REF!</definedName>
    <definedName name="T22?L2" localSheetId="10">'[13]34'!#REF!</definedName>
    <definedName name="T22?L2" localSheetId="2">'[13]34'!#REF!</definedName>
    <definedName name="T22?L2" localSheetId="3">'[13]34'!#REF!</definedName>
    <definedName name="T22?L2" localSheetId="4">'[13]34'!#REF!</definedName>
    <definedName name="T22?L2" localSheetId="1">'[13]34'!#REF!</definedName>
    <definedName name="T22?L2" localSheetId="13">'[13]34'!#REF!</definedName>
    <definedName name="T22?L2" localSheetId="14">'[13]34'!#REF!</definedName>
    <definedName name="T22?L2">'[13]34'!#REF!</definedName>
    <definedName name="T22?unit?ПРЦ" localSheetId="9">'[13]34'!#REF!</definedName>
    <definedName name="T22?unit?ПРЦ" localSheetId="10">'[13]34'!#REF!</definedName>
    <definedName name="T22?unit?ПРЦ" localSheetId="2">'[13]34'!#REF!</definedName>
    <definedName name="T22?unit?ПРЦ" localSheetId="3">'[13]34'!#REF!</definedName>
    <definedName name="T22?unit?ПРЦ" localSheetId="4">'[13]34'!#REF!</definedName>
    <definedName name="T22?unit?ПРЦ" localSheetId="1">'[13]34'!#REF!</definedName>
    <definedName name="T22?unit?ПРЦ" localSheetId="13">'[13]34'!#REF!</definedName>
    <definedName name="T22?unit?ПРЦ" localSheetId="14">'[13]34'!#REF!</definedName>
    <definedName name="T22?unit?ПРЦ">'[13]34'!#REF!</definedName>
    <definedName name="T22_Copy" localSheetId="9">'[13]34'!#REF!</definedName>
    <definedName name="T22_Copy" localSheetId="10">'[13]34'!#REF!</definedName>
    <definedName name="T22_Copy" localSheetId="2">'[13]34'!#REF!</definedName>
    <definedName name="T22_Copy" localSheetId="3">'[13]34'!#REF!</definedName>
    <definedName name="T22_Copy" localSheetId="4">'[13]34'!#REF!</definedName>
    <definedName name="T22_Copy" localSheetId="1">'[13]34'!#REF!</definedName>
    <definedName name="T22_Copy" localSheetId="13">'[13]34'!#REF!</definedName>
    <definedName name="T22_Copy" localSheetId="14">'[13]34'!#REF!</definedName>
    <definedName name="T22_Copy">'[13]34'!#REF!</definedName>
    <definedName name="T22_Copy2" localSheetId="9">'[13]34'!#REF!</definedName>
    <definedName name="T22_Copy2" localSheetId="10">'[13]34'!#REF!</definedName>
    <definedName name="T22_Copy2" localSheetId="2">'[13]34'!#REF!</definedName>
    <definedName name="T22_Copy2" localSheetId="3">'[13]34'!#REF!</definedName>
    <definedName name="T22_Copy2" localSheetId="4">'[13]34'!#REF!</definedName>
    <definedName name="T22_Copy2" localSheetId="1">'[13]34'!#REF!</definedName>
    <definedName name="T22_Copy2" localSheetId="13">'[13]34'!#REF!</definedName>
    <definedName name="T22_Copy2" localSheetId="14">'[13]34'!#REF!</definedName>
    <definedName name="T22_Copy2">'[13]34'!#REF!</definedName>
    <definedName name="T23?axis?ПРД?БАЗ">'[11]23'!$I$6:$J$13,'[11]23'!$F$6:$G$13</definedName>
    <definedName name="T23?axis?ПРД?ПРЕД">'[11]23'!$K$6:$L$13,'[11]23'!$D$6:$E$13</definedName>
    <definedName name="T23?axis?ПФ?ПЛАН">'[11]23'!$I$6:$I$13,'[11]23'!$D$6:$D$13,'[11]23'!$K$6:$K$13,'[11]23'!$F$6:$F$13</definedName>
    <definedName name="T23?axis?ПФ?ФАКТ">'[11]23'!$J$6:$J$13,'[11]23'!$E$6:$E$13,'[11]23'!$L$6:$L$13,'[11]23'!$G$6:$G$13</definedName>
    <definedName name="T23?Data">'[11]23'!$D$9:$L$9,'[11]23'!$D$11:$L$13,'[11]23'!$D$6:$L$7</definedName>
    <definedName name="T23?item_ext?РОСТ" localSheetId="9">'[13]17'!#REF!</definedName>
    <definedName name="T23?item_ext?РОСТ" localSheetId="10">'[13]17'!#REF!</definedName>
    <definedName name="T23?item_ext?РОСТ" localSheetId="2">'[13]17'!#REF!</definedName>
    <definedName name="T23?item_ext?РОСТ" localSheetId="3">'[13]17'!#REF!</definedName>
    <definedName name="T23?item_ext?РОСТ" localSheetId="4">'[13]17'!#REF!</definedName>
    <definedName name="T23?item_ext?РОСТ" localSheetId="1">'[13]17'!#REF!</definedName>
    <definedName name="T23?item_ext?РОСТ" localSheetId="13">'[13]17'!#REF!</definedName>
    <definedName name="T23?item_ext?РОСТ" localSheetId="14">'[13]17'!#REF!</definedName>
    <definedName name="T23?item_ext?РОСТ">'[13]17'!#REF!</definedName>
    <definedName name="T23?unit?ПРЦ">'[11]23'!$D$12:$H$12,'[11]23'!$I$6:$L$13</definedName>
    <definedName name="T23?unit?ТРУБ">'[11]23'!$D$9:$H$9,'[11]23'!$D$11:$H$11,'[11]23'!$D$13:$H$13,'[11]23'!$D$6:$H$7</definedName>
    <definedName name="T24.1?Data">'[11]24.1'!$E$6:$J$21,'[11]24.1'!$E$23,'[11]24.1'!$H$23:$J$23,'[11]24.1'!$E$28:$J$42,'[11]24.1'!$E$44,'[11]24.1'!$H$44:$J$44</definedName>
    <definedName name="T24.1?unit?ТРУБ">'[11]24.1'!$E$5:$E$44,'[11]24.1'!$J$5:$J$44</definedName>
    <definedName name="T24?axis?R?ДОГОВОР">'[11]24'!$D$27:$L$37,'[11]24'!$D$8:$L$18</definedName>
    <definedName name="T24?axis?R?ДОГОВОР?">'[11]24'!$B$27:$B$37,'[11]24'!$B$8:$B$18</definedName>
    <definedName name="T24?axis?ПРД?БАЗ">'[11]24'!$I$6:$J$39,'[11]24'!$F$6:$G$39</definedName>
    <definedName name="T24?axis?ПРД?ПРЕД">'[11]24'!$K$6:$L$39,'[11]24'!$D$6:$E$39</definedName>
    <definedName name="T24?axis?ПФ?ПЛАН">'[11]24'!$I$6:$I$39,'[11]24'!$D$6:$D$39,'[11]24'!$K$6:$K$39,'[11]24'!$F$6:$F$38</definedName>
    <definedName name="T24?axis?ПФ?ФАКТ">'[11]24'!$J$6:$J$39,'[11]24'!$E$6:$E$39,'[11]24'!$L$6:$L$39,'[11]24'!$G$6:$G$39</definedName>
    <definedName name="T24?Data">'[11]24'!$D$6:$L$6,'[11]24'!$D$8:$L$18,'[11]24'!$D$20:$L$25,'[11]24'!$D$27:$L$37,'[11]24'!$D$39:$L$39</definedName>
    <definedName name="T24?item_ext?РОСТ" localSheetId="9">'[13]9'!#REF!</definedName>
    <definedName name="T24?item_ext?РОСТ" localSheetId="10">'[13]9'!#REF!</definedName>
    <definedName name="T24?item_ext?РОСТ" localSheetId="2">'[13]9'!#REF!</definedName>
    <definedName name="T24?item_ext?РОСТ" localSheetId="3">'[13]9'!#REF!</definedName>
    <definedName name="T24?item_ext?РОСТ" localSheetId="4">'[13]9'!#REF!</definedName>
    <definedName name="T24?item_ext?РОСТ" localSheetId="1">'[13]9'!#REF!</definedName>
    <definedName name="T24?item_ext?РОСТ" localSheetId="13">'[13]9'!#REF!</definedName>
    <definedName name="T24?item_ext?РОСТ" localSheetId="14">'[13]9'!#REF!</definedName>
    <definedName name="T24?item_ext?РОСТ">'[13]9'!#REF!</definedName>
    <definedName name="T24?unit?ПРЦ">'[11]24'!$D$22:$H$22,'[11]24'!$I$6:$L$6,'[11]24'!$I$8:$L$18,'[11]24'!$I$20:$L$25,'[11]24'!$I$27:$L$37,'[11]24'!$I$39:$L$39</definedName>
    <definedName name="T24?unit?ТРУБ">'[11]24'!$D$6:$H$6,'[11]24'!$D$8:$H$18,'[11]24'!$D$20:$H$21,'[11]24'!$D$23:$H$25,'[11]24'!$D$27:$H$37,'[11]24'!$D$39:$H$39</definedName>
    <definedName name="T24_Copy1" localSheetId="9">'[13]9'!#REF!</definedName>
    <definedName name="T24_Copy1" localSheetId="10">'[13]9'!#REF!</definedName>
    <definedName name="T24_Copy1" localSheetId="2">'[13]9'!#REF!</definedName>
    <definedName name="T24_Copy1" localSheetId="3">'[13]9'!#REF!</definedName>
    <definedName name="T24_Copy1" localSheetId="4">'[13]9'!#REF!</definedName>
    <definedName name="T24_Copy1" localSheetId="1">'[13]9'!#REF!</definedName>
    <definedName name="T24_Copy1" localSheetId="13">'[13]9'!#REF!</definedName>
    <definedName name="T24_Copy1" localSheetId="14">'[13]9'!#REF!</definedName>
    <definedName name="T24_Copy1">'[13]9'!#REF!</definedName>
    <definedName name="T24_Copy2" localSheetId="9">'[13]9'!#REF!</definedName>
    <definedName name="T24_Copy2" localSheetId="10">'[13]9'!#REF!</definedName>
    <definedName name="T24_Copy2" localSheetId="2">'[13]9'!#REF!</definedName>
    <definedName name="T24_Copy2" localSheetId="3">'[13]9'!#REF!</definedName>
    <definedName name="T24_Copy2" localSheetId="4">'[13]9'!#REF!</definedName>
    <definedName name="T24_Copy2" localSheetId="1">'[13]9'!#REF!</definedName>
    <definedName name="T24_Copy2" localSheetId="13">'[13]9'!#REF!</definedName>
    <definedName name="T24_Copy2" localSheetId="14">'[13]9'!#REF!</definedName>
    <definedName name="T24_Copy2">'[13]9'!#REF!</definedName>
    <definedName name="T25?axis?R?ДОГОВОР">'[11]25'!$G$19:$O$20,'[11]25'!$G$9:$O$10,'[11]25'!$G$14:$O$15,'[11]25'!$G$24:$O$24,'[11]25'!$G$29:$O$34,'[11]25'!$G$38:$O$40</definedName>
    <definedName name="T25?axis?R?ДОГОВОР?">'[11]25'!$E$19:$E$20,'[11]25'!$E$9:$E$10,'[11]25'!$E$14:$E$15,'[11]25'!$E$24,'[11]25'!$E$29:$E$34,'[11]25'!$E$38:$E$40</definedName>
    <definedName name="T25?axis?ПФ?ПЛАН">'[11]25'!$I$7:$I$51,'[11]25'!$L$7:$L$51</definedName>
    <definedName name="T25?axis?ПФ?ФАКТ">'[11]25'!$J$7:$J$51,'[11]25'!$M$7:$M$51</definedName>
    <definedName name="T25?item_ext?РОСТ" localSheetId="9">'[13]6'!#REF!</definedName>
    <definedName name="T25?item_ext?РОСТ" localSheetId="10">'[13]6'!#REF!</definedName>
    <definedName name="T25?item_ext?РОСТ" localSheetId="2">'[13]6'!#REF!</definedName>
    <definedName name="T25?item_ext?РОСТ" localSheetId="3">'[13]6'!#REF!</definedName>
    <definedName name="T25?item_ext?РОСТ" localSheetId="4">'[13]6'!#REF!</definedName>
    <definedName name="T25?item_ext?РОСТ" localSheetId="1">'[13]6'!#REF!</definedName>
    <definedName name="T25?item_ext?РОСТ" localSheetId="13">'[13]6'!#REF!</definedName>
    <definedName name="T25?item_ext?РОСТ" localSheetId="14">'[13]6'!#REF!</definedName>
    <definedName name="T25?item_ext?РОСТ">'[13]6'!#REF!</definedName>
    <definedName name="T25?item_ext?РОСТ2" localSheetId="9">'[13]6'!#REF!</definedName>
    <definedName name="T25?item_ext?РОСТ2" localSheetId="10">'[13]6'!#REF!</definedName>
    <definedName name="T25?item_ext?РОСТ2" localSheetId="2">'[13]6'!#REF!</definedName>
    <definedName name="T25?item_ext?РОСТ2" localSheetId="3">'[13]6'!#REF!</definedName>
    <definedName name="T25?item_ext?РОСТ2" localSheetId="4">'[13]6'!#REF!</definedName>
    <definedName name="T25?item_ext?РОСТ2" localSheetId="1">'[13]6'!#REF!</definedName>
    <definedName name="T25?item_ext?РОСТ2" localSheetId="13">'[13]6'!#REF!</definedName>
    <definedName name="T25?item_ext?РОСТ2" localSheetId="14">'[13]6'!#REF!</definedName>
    <definedName name="T25?item_ext?РОСТ2">'[13]6'!#REF!</definedName>
    <definedName name="T25?L1">'[11]25'!$A$17:$O$17,'[11]25'!$A$7:$O$7,'[11]25'!$A$12:$O$12,'[11]25'!$A$22:$O$22,'[11]25'!$A$26:$O$26,'[11]25'!$A$36:$O$36</definedName>
    <definedName name="T25?L1.1">'[11]25'!$A$19:$O$20,'[11]25'!$A$31:$O$31,'[11]25'!$A$9:$O$10,'[11]25'!$A$14:$O$15,'[11]25'!$A$24:$O$24,'[11]25'!$A$29:$O$29,'[11]25'!$A$33:$O$33,'[11]25'!$A$38:$O$40</definedName>
    <definedName name="T25?L1.2.1">'[11]25'!$A$32:$O$32,'[11]25'!$A$30:$O$30,'[11]25'!$A$34:$O$34</definedName>
    <definedName name="T25?unit?ГА">'[11]25'!$G$32:$K$32,'[11]25'!$G$27:$K$27,'[11]25'!$G$30:$K$30,'[11]25'!$G$34:$K$34</definedName>
    <definedName name="T25?unit?ПРЦ" localSheetId="9">'[13]6'!#REF!</definedName>
    <definedName name="T25?unit?ПРЦ" localSheetId="10">'[13]6'!#REF!</definedName>
    <definedName name="T25?unit?ПРЦ" localSheetId="2">'[13]6'!#REF!</definedName>
    <definedName name="T25?unit?ПРЦ" localSheetId="3">'[13]6'!#REF!</definedName>
    <definedName name="T25?unit?ПРЦ" localSheetId="4">'[13]6'!#REF!</definedName>
    <definedName name="T25?unit?ПРЦ" localSheetId="1">'[13]6'!#REF!</definedName>
    <definedName name="T25?unit?ПРЦ" localSheetId="13">'[13]6'!#REF!</definedName>
    <definedName name="T25?unit?ПРЦ" localSheetId="14">'[13]6'!#REF!</definedName>
    <definedName name="T25?unit?ПРЦ">'[13]6'!#REF!</definedName>
    <definedName name="T25?unit?ТРУБ">'[11]25'!$G$31:$K$31,'[11]25'!$G$6:$K$26,'[11]25'!$G$29:$K$29,'[11]25'!$G$33:$K$33,'[11]25'!$G$36:$K$51</definedName>
    <definedName name="T25_Copy1" localSheetId="9">'[13]6'!#REF!</definedName>
    <definedName name="T25_Copy1" localSheetId="10">'[13]6'!#REF!</definedName>
    <definedName name="T25_Copy1" localSheetId="2">'[13]6'!#REF!</definedName>
    <definedName name="T25_Copy1" localSheetId="3">'[13]6'!#REF!</definedName>
    <definedName name="T25_Copy1" localSheetId="4">'[13]6'!#REF!</definedName>
    <definedName name="T25_Copy1" localSheetId="1">'[13]6'!#REF!</definedName>
    <definedName name="T25_Copy1" localSheetId="13">'[13]6'!#REF!</definedName>
    <definedName name="T25_Copy1" localSheetId="14">'[13]6'!#REF!</definedName>
    <definedName name="T25_Copy1">'[13]6'!#REF!</definedName>
    <definedName name="T25_Copy2" localSheetId="9">'[13]6'!#REF!</definedName>
    <definedName name="T25_Copy2" localSheetId="10">'[13]6'!#REF!</definedName>
    <definedName name="T25_Copy2" localSheetId="2">'[13]6'!#REF!</definedName>
    <definedName name="T25_Copy2" localSheetId="3">'[13]6'!#REF!</definedName>
    <definedName name="T25_Copy2" localSheetId="4">'[13]6'!#REF!</definedName>
    <definedName name="T25_Copy2" localSheetId="1">'[13]6'!#REF!</definedName>
    <definedName name="T25_Copy2" localSheetId="13">'[13]6'!#REF!</definedName>
    <definedName name="T25_Copy2" localSheetId="14">'[13]6'!#REF!</definedName>
    <definedName name="T25_Copy2">'[13]6'!#REF!</definedName>
    <definedName name="T25_Copy3" localSheetId="9">'[13]6'!#REF!</definedName>
    <definedName name="T25_Copy3" localSheetId="10">'[13]6'!#REF!</definedName>
    <definedName name="T25_Copy3" localSheetId="2">'[13]6'!#REF!</definedName>
    <definedName name="T25_Copy3" localSheetId="3">'[13]6'!#REF!</definedName>
    <definedName name="T25_Copy3" localSheetId="4">'[13]6'!#REF!</definedName>
    <definedName name="T25_Copy3" localSheetId="1">'[13]6'!#REF!</definedName>
    <definedName name="T25_Copy3" localSheetId="13">'[13]6'!#REF!</definedName>
    <definedName name="T25_Copy3" localSheetId="14">'[13]6'!#REF!</definedName>
    <definedName name="T25_Copy3">'[13]6'!#REF!</definedName>
    <definedName name="T25_Copy4" localSheetId="9">'[13]6'!#REF!</definedName>
    <definedName name="T25_Copy4" localSheetId="10">'[13]6'!#REF!</definedName>
    <definedName name="T25_Copy4" localSheetId="2">'[13]6'!#REF!</definedName>
    <definedName name="T25_Copy4" localSheetId="3">'[13]6'!#REF!</definedName>
    <definedName name="T25_Copy4" localSheetId="4">'[13]6'!#REF!</definedName>
    <definedName name="T25_Copy4" localSheetId="1">'[13]6'!#REF!</definedName>
    <definedName name="T25_Copy4" localSheetId="13">'[13]6'!#REF!</definedName>
    <definedName name="T25_Copy4" localSheetId="14">'[13]6'!#REF!</definedName>
    <definedName name="T25_Copy4">'[13]6'!#REF!</definedName>
    <definedName name="T26?axis?ПРД?БАЗ">'[11]26'!$I$6:$J$20,'[11]26'!$F$6:$G$20</definedName>
    <definedName name="T26?axis?ПРД?ПРЕД">'[11]26'!$K$6:$L$20,'[11]26'!$D$6:$E$20</definedName>
    <definedName name="T26?axis?ПФ?ПЛАН">'[11]26'!$I$6:$I$20,'[11]26'!$D$6:$D$20,'[11]26'!$K$6:$K$20,'[11]26'!$F$6:$F$20</definedName>
    <definedName name="T26?axis?ПФ?ФАКТ">'[11]26'!$J$6:$J$20,'[11]26'!$E$6:$E$20,'[11]26'!$L$6:$L$20,'[11]26'!$G$6:$G$20</definedName>
    <definedName name="T26?Data">'[11]26'!$D$6:$L$8,'[11]26'!$D$10:$L$20</definedName>
    <definedName name="T26?item_ext?РОСТ" localSheetId="9">'[13]11'!#REF!</definedName>
    <definedName name="T26?item_ext?РОСТ" localSheetId="10">'[13]11'!#REF!</definedName>
    <definedName name="T26?item_ext?РОСТ" localSheetId="2">'[13]11'!#REF!</definedName>
    <definedName name="T26?item_ext?РОСТ" localSheetId="3">'[13]11'!#REF!</definedName>
    <definedName name="T26?item_ext?РОСТ" localSheetId="4">'[13]11'!#REF!</definedName>
    <definedName name="T26?item_ext?РОСТ" localSheetId="1">'[13]11'!#REF!</definedName>
    <definedName name="T26?item_ext?РОСТ" localSheetId="13">'[13]11'!#REF!</definedName>
    <definedName name="T26?item_ext?РОСТ" localSheetId="14">'[13]11'!#REF!</definedName>
    <definedName name="T26?item_ext?РОСТ">'[13]11'!#REF!</definedName>
    <definedName name="T26?L1" localSheetId="9">'[13]11'!#REF!</definedName>
    <definedName name="T26?L1" localSheetId="10">'[13]11'!#REF!</definedName>
    <definedName name="T26?L1" localSheetId="2">'[13]11'!#REF!</definedName>
    <definedName name="T26?L1" localSheetId="3">'[13]11'!#REF!</definedName>
    <definedName name="T26?L1" localSheetId="4">'[13]11'!#REF!</definedName>
    <definedName name="T26?L1" localSheetId="1">'[13]11'!#REF!</definedName>
    <definedName name="T26?L1" localSheetId="13">'[13]11'!#REF!</definedName>
    <definedName name="T26?L1" localSheetId="14">'[13]11'!#REF!</definedName>
    <definedName name="T26?L1">'[13]11'!#REF!</definedName>
    <definedName name="T26?L1.1" localSheetId="9">'[13]11'!#REF!</definedName>
    <definedName name="T26?L1.1" localSheetId="10">'[13]11'!#REF!</definedName>
    <definedName name="T26?L1.1" localSheetId="2">'[13]11'!#REF!</definedName>
    <definedName name="T26?L1.1" localSheetId="3">'[13]11'!#REF!</definedName>
    <definedName name="T26?L1.1" localSheetId="4">'[13]11'!#REF!</definedName>
    <definedName name="T26?L1.1" localSheetId="1">'[13]11'!#REF!</definedName>
    <definedName name="T26?L1.1" localSheetId="13">'[13]11'!#REF!</definedName>
    <definedName name="T26?L1.1" localSheetId="14">'[13]11'!#REF!</definedName>
    <definedName name="T26?L1.1">'[13]11'!#REF!</definedName>
    <definedName name="T26?L1.2" localSheetId="9">'[13]11'!#REF!</definedName>
    <definedName name="T26?L1.2" localSheetId="10">'[13]11'!#REF!</definedName>
    <definedName name="T26?L1.2" localSheetId="2">'[13]11'!#REF!</definedName>
    <definedName name="T26?L1.2" localSheetId="3">'[13]11'!#REF!</definedName>
    <definedName name="T26?L1.2" localSheetId="4">'[13]11'!#REF!</definedName>
    <definedName name="T26?L1.2" localSheetId="1">'[13]11'!#REF!</definedName>
    <definedName name="T26?L1.2" localSheetId="13">'[13]11'!#REF!</definedName>
    <definedName name="T26?L1.2" localSheetId="14">'[13]11'!#REF!</definedName>
    <definedName name="T26?L1.2">'[13]11'!#REF!</definedName>
    <definedName name="T26?L2" localSheetId="9">'[13]11'!#REF!</definedName>
    <definedName name="T26?L2" localSheetId="10">'[13]11'!#REF!</definedName>
    <definedName name="T26?L2" localSheetId="2">'[13]11'!#REF!</definedName>
    <definedName name="T26?L2" localSheetId="3">'[13]11'!#REF!</definedName>
    <definedName name="T26?L2" localSheetId="4">'[13]11'!#REF!</definedName>
    <definedName name="T26?L2" localSheetId="1">'[13]11'!#REF!</definedName>
    <definedName name="T26?L2" localSheetId="13">'[13]11'!#REF!</definedName>
    <definedName name="T26?L2" localSheetId="14">'[13]11'!#REF!</definedName>
    <definedName name="T26?L2">'[13]11'!#REF!</definedName>
    <definedName name="T26?unit?ПРЦ" localSheetId="9">'[13]11'!#REF!</definedName>
    <definedName name="T26?unit?ПРЦ" localSheetId="10">'[13]11'!#REF!</definedName>
    <definedName name="T26?unit?ПРЦ" localSheetId="2">'[13]11'!#REF!</definedName>
    <definedName name="T26?unit?ПРЦ" localSheetId="3">'[13]11'!#REF!</definedName>
    <definedName name="T26?unit?ПРЦ" localSheetId="4">'[13]11'!#REF!</definedName>
    <definedName name="T26?unit?ПРЦ" localSheetId="1">'[13]11'!#REF!</definedName>
    <definedName name="T26?unit?ПРЦ" localSheetId="13">'[13]11'!#REF!</definedName>
    <definedName name="T26?unit?ПРЦ" localSheetId="14">'[13]11'!#REF!</definedName>
    <definedName name="T26?unit?ПРЦ">'[13]11'!#REF!</definedName>
    <definedName name="T27?axis?ПРД?БАЗ">'[11]27'!$I$6:$J$11,'[11]27'!$F$6:$G$11</definedName>
    <definedName name="T27?axis?ПРД?ПРЕД">'[11]27'!$K$6:$L$11,'[11]27'!$D$6:$E$11</definedName>
    <definedName name="T27?axis?ПФ?ПЛАН">'[11]27'!$I$6:$I$11,'[11]27'!$D$6:$D$11,'[11]27'!$K$6:$K$11,'[11]27'!$F$6:$F$11</definedName>
    <definedName name="T27?axis?ПФ?ФАКТ">'[11]27'!$J$6:$J$11,'[11]27'!$E$6:$E$11,'[11]27'!$L$6:$L$11,'[11]27'!$G$6:$G$11</definedName>
    <definedName name="T27?unit?ПРЦ">'[11]27'!$D$7:$H$7,'[11]27'!$I$6:$L$11</definedName>
    <definedName name="T27?unit?ТРУБ">'[11]27'!$D$6:$H$6,'[11]27'!$D$8:$H$11</definedName>
    <definedName name="T28?axis?ПРД?БАЗ">'[11]28'!$I$6:$J$17,'[11]28'!$F$6:$G$17</definedName>
    <definedName name="T28?axis?ПРД?ПРЕД">'[11]28'!$K$6:$L$17,'[11]28'!$D$6:$E$17</definedName>
    <definedName name="T28?axis?ПФ?ПЛАН">'[11]28'!$I$6:$I$17,'[11]28'!$D$6:$D$17,'[11]28'!$K$6:$K$17,'[11]28'!$F$6:$F$17</definedName>
    <definedName name="T28?axis?ПФ?ФАКТ">'[11]28'!$J$6:$J$17,'[11]28'!$E$6:$E$17,'[11]28'!$L$6:$L$17,'[11]28'!$G$6:$G$17</definedName>
    <definedName name="T28?Data">'[11]28'!$D$7:$L$15,'[11]28'!$D$17:$L$17</definedName>
    <definedName name="T28?item_ext?РОСТ" localSheetId="9">'[13]12'!#REF!</definedName>
    <definedName name="T28?item_ext?РОСТ" localSheetId="10">'[13]12'!#REF!</definedName>
    <definedName name="T28?item_ext?РОСТ" localSheetId="2">'[13]12'!#REF!</definedName>
    <definedName name="T28?item_ext?РОСТ" localSheetId="3">'[13]12'!#REF!</definedName>
    <definedName name="T28?item_ext?РОСТ" localSheetId="4">'[13]12'!#REF!</definedName>
    <definedName name="T28?item_ext?РОСТ" localSheetId="1">'[13]12'!#REF!</definedName>
    <definedName name="T28?item_ext?РОСТ" localSheetId="13">'[13]12'!#REF!</definedName>
    <definedName name="T28?item_ext?РОСТ" localSheetId="14">'[13]12'!#REF!</definedName>
    <definedName name="T28?item_ext?РОСТ">'[13]12'!#REF!</definedName>
    <definedName name="T28?unit?ПРЦ" localSheetId="9">'[13]12'!#REF!</definedName>
    <definedName name="T28?unit?ПРЦ" localSheetId="10">'[13]12'!#REF!</definedName>
    <definedName name="T28?unit?ПРЦ" localSheetId="2">'[13]12'!#REF!</definedName>
    <definedName name="T28?unit?ПРЦ" localSheetId="3">'[13]12'!#REF!</definedName>
    <definedName name="T28?unit?ПРЦ" localSheetId="4">'[13]12'!#REF!</definedName>
    <definedName name="T28?unit?ПРЦ" localSheetId="1">'[13]12'!#REF!</definedName>
    <definedName name="T28?unit?ПРЦ" localSheetId="13">'[13]12'!#REF!</definedName>
    <definedName name="T28?unit?ПРЦ" localSheetId="14">'[13]12'!#REF!</definedName>
    <definedName name="T28?unit?ПРЦ">'[13]12'!#REF!</definedName>
    <definedName name="T28_Copy" localSheetId="9">'[13]12'!#REF!</definedName>
    <definedName name="T28_Copy" localSheetId="10">'[13]12'!#REF!</definedName>
    <definedName name="T28_Copy" localSheetId="2">'[13]12'!#REF!</definedName>
    <definedName name="T28_Copy" localSheetId="3">'[13]12'!#REF!</definedName>
    <definedName name="T28_Copy" localSheetId="4">'[13]12'!#REF!</definedName>
    <definedName name="T28_Copy" localSheetId="1">'[13]12'!#REF!</definedName>
    <definedName name="T28_Copy" localSheetId="13">'[13]12'!#REF!</definedName>
    <definedName name="T28_Copy" localSheetId="14">'[13]12'!#REF!</definedName>
    <definedName name="T28_Copy">'[13]12'!#REF!</definedName>
    <definedName name="T29?axis?ПФ?ПЛАН">'[11]29'!$F$5:$F$11,'[11]29'!$D$5:$D$11</definedName>
    <definedName name="T29?axis?ПФ?ФАКТ">'[11]29'!$G$5:$G$11,'[11]29'!$E$5:$E$11</definedName>
    <definedName name="T29?Data">'[11]29'!$D$6:$H$9,'[11]29'!$D$11:$H$11</definedName>
    <definedName name="T3?axis?ПРД?БАЗ">'[11]3'!$I$6:$J$20,'[11]3'!$F$6:$G$20</definedName>
    <definedName name="T3?axis?ПРД?ПРЕД">'[11]3'!$K$6:$L$20,'[11]3'!$D$6:$E$20</definedName>
    <definedName name="T3?axis?ПФ?ПЛАН">'[11]3'!$I$6:$I$20,'[11]3'!$D$6:$D$20,'[11]3'!$K$6:$K$20,'[11]3'!$F$6:$F$20</definedName>
    <definedName name="T3?axis?ПФ?ФАКТ">'[11]3'!$J$6:$J$20,'[11]3'!$E$6:$E$20,'[11]3'!$L$6:$L$20,'[11]3'!$G$6:$G$20</definedName>
    <definedName name="T3?item_ext?РОСТ" localSheetId="9">'[13]37'!#REF!</definedName>
    <definedName name="T3?item_ext?РОСТ" localSheetId="10">'[13]37'!#REF!</definedName>
    <definedName name="T3?item_ext?РОСТ" localSheetId="2">'[13]37'!#REF!</definedName>
    <definedName name="T3?item_ext?РОСТ" localSheetId="3">'[13]37'!#REF!</definedName>
    <definedName name="T3?item_ext?РОСТ" localSheetId="4">'[13]37'!#REF!</definedName>
    <definedName name="T3?item_ext?РОСТ" localSheetId="1">'[13]37'!#REF!</definedName>
    <definedName name="T3?item_ext?РОСТ" localSheetId="13">'[13]37'!#REF!</definedName>
    <definedName name="T3?item_ext?РОСТ" localSheetId="14">'[13]37'!#REF!</definedName>
    <definedName name="T3?item_ext?РОСТ">'[13]37'!#REF!</definedName>
    <definedName name="T3?unit?КГ.ГКАЛ">'[11]3'!$D$13:$H$13,'[11]3'!$D$16:$H$16</definedName>
    <definedName name="T3?unit?ПРЦ">'[11]3'!$D$20:$H$20,'[11]3'!$I$6:$L$20</definedName>
    <definedName name="T3?unit?ТГКАЛ">'[11]3'!$D$12:$H$12,'[11]3'!$D$15:$H$15</definedName>
    <definedName name="T3?unit?ТТУТ">'[11]3'!$D$10:$H$11,'[11]3'!$D$14:$H$14,'[11]3'!$D$17:$H$19</definedName>
    <definedName name="T4.1?axis?R?ВТОП">'[11]4.1'!$E$5:$I$8,'[11]4.1'!$E$12:$I$15,'[11]4.1'!$E$18:$I$21</definedName>
    <definedName name="T4.1?axis?R?ВТОП?">'[11]4.1'!$C$5:$C$8,'[11]4.1'!$C$12:$C$15,'[11]4.1'!$C$18:$C$21</definedName>
    <definedName name="T4.1?Data">'[11]4.1'!$E$4:$I$9,'[11]4.1'!$E$11:$I$15,'[11]4.1'!$E$18:$I$21</definedName>
    <definedName name="T4?axis?R?ВТОП">'[11]4'!$E$7:$M$10,'[11]4'!$E$14:$M$17,'[11]4'!$E$20:$M$23,'[11]4'!$E$26:$M$29,'[11]4'!$E$32:$M$35,'[11]4'!$E$38:$M$41,'[11]4'!$E$45:$M$48,'[11]4'!$E$51:$M$54,'[11]4'!$E$58:$M$61,'[11]4'!$E$65:$M$68,'[11]4'!$E$72:$M$75</definedName>
    <definedName name="T4?axis?R?ВТОП?">'[11]4'!$C$7:$C$10,'[11]4'!$C$14:$C$17,'[11]4'!$C$20:$C$23,'[11]4'!$C$26:$C$29,'[11]4'!$C$32:$C$35,'[11]4'!$C$38:$C$41,'[11]4'!$C$45:$C$48,'[11]4'!$C$51:$C$54,'[11]4'!$C$58:$C$61,'[11]4'!$C$65:$C$68,'[11]4'!$C$72:$C$75</definedName>
    <definedName name="T4?axis?ПРД?БАЗ">'[11]4'!$J$6:$K$81,'[11]4'!$G$6:$H$81</definedName>
    <definedName name="T4?axis?ПРД?ПРЕД">'[11]4'!$L$6:$M$81,'[11]4'!$E$6:$F$81</definedName>
    <definedName name="T4?axis?ПФ?ПЛАН">'[11]4'!$J$6:$J$81,'[11]4'!$E$6:$E$81,'[11]4'!$L$6:$L$81,'[11]4'!$G$6:$G$81</definedName>
    <definedName name="T4?axis?ПФ?ФАКТ">'[11]4'!$K$6:$K$81,'[11]4'!$F$6:$F$81,'[11]4'!$M$6:$M$81,'[11]4'!$H$6:$H$81</definedName>
    <definedName name="T4?Data">'[11]4'!$E$6:$M$11,'[11]4'!$E$13:$M$17,'[11]4'!$E$20:$M$23,'[11]4'!$E$26:$M$29,'[11]4'!$E$32:$M$35,'[11]4'!$E$37:$M$42,'[11]4'!$E$45:$M$48,'[11]4'!$E$50:$M$55,'[11]4'!$E$57:$M$62,'[11]4'!$E$64:$M$69,'[11]4'!$E$72:$M$75,'[11]4'!$E$77:$M$78,'[11]4'!$E$80:$M$80</definedName>
    <definedName name="T4?item_ext?РОСТ" localSheetId="9">'[13]38'!#REF!</definedName>
    <definedName name="T4?item_ext?РОСТ" localSheetId="10">'[13]38'!#REF!</definedName>
    <definedName name="T4?item_ext?РОСТ" localSheetId="2">'[13]38'!#REF!</definedName>
    <definedName name="T4?item_ext?РОСТ" localSheetId="3">'[13]38'!#REF!</definedName>
    <definedName name="T4?item_ext?РОСТ" localSheetId="4">'[13]38'!#REF!</definedName>
    <definedName name="T4?item_ext?РОСТ" localSheetId="1">'[13]38'!#REF!</definedName>
    <definedName name="T4?item_ext?РОСТ" localSheetId="13">'[13]38'!#REF!</definedName>
    <definedName name="T4?item_ext?РОСТ" localSheetId="14">'[13]38'!#REF!</definedName>
    <definedName name="T4?item_ext?РОСТ">'[13]38'!#REF!</definedName>
    <definedName name="T4?unit?ПРЦ">'[11]4'!$J$6:$M$81,'[11]4'!$E$13:$I$17,'[11]4'!$E$78:$I$78</definedName>
    <definedName name="T4?unit?РУБ.МКБ">'[11]4'!$E$34:$I$34,'[11]4'!$E$47:$I$47,'[11]4'!$E$74:$I$74</definedName>
    <definedName name="T4?unit?РУБ.ТНТ">'[11]4'!$E$32:$I$33,'[11]4'!$E$35:$I$35,'[11]4'!$E$45:$I$46,'[11]4'!$E$48:$I$48,'[11]4'!$E$72:$I$73,'[11]4'!$E$75:$I$75</definedName>
    <definedName name="T4?unit?ТРУБ">'[11]4'!$E$37:$I$42,'[11]4'!$E$50:$I$55,'[11]4'!$E$57:$I$62</definedName>
    <definedName name="T4?unit?ТТНТ">'[11]4'!$E$26:$I$27,'[11]4'!$E$29:$I$29</definedName>
    <definedName name="T5?axis?R?ОС">'[11]5'!$E$7:$Q$18,'[11]5'!$E$21:$Q$32,'[11]5'!$E$35:$Q$46,'[11]5'!$E$49:$Q$60,'[11]5'!$E$63:$Q$74,'[11]5'!$E$77:$Q$88</definedName>
    <definedName name="T5?axis?R?ОС?">'[11]5'!$C$77:$C$88,'[11]5'!$C$63:$C$74,'[11]5'!$C$49:$C$60,'[11]5'!$C$35:$C$46,'[11]5'!$C$21:$C$32,'[11]5'!$C$7:$C$18</definedName>
    <definedName name="T5?axis?ПРД?БАЗ">'[11]5'!$N$6:$O$89,'[11]5'!$G$6:$H$89</definedName>
    <definedName name="T5?axis?ПРД?ПРЕД">'[11]5'!$P$6:$Q$89,'[11]5'!$E$6:$F$89</definedName>
    <definedName name="T5?Data">'[11]5'!$E$6:$Q$18,'[11]5'!$E$20:$Q$32,'[11]5'!$E$34:$Q$46,'[11]5'!$E$48:$Q$60,'[11]5'!$E$63:$Q$74,'[11]5'!$E$76:$Q$88</definedName>
    <definedName name="T5?item_ext?РОСТ" localSheetId="9">'[13]27'!#REF!</definedName>
    <definedName name="T5?item_ext?РОСТ" localSheetId="10">'[13]27'!#REF!</definedName>
    <definedName name="T5?item_ext?РОСТ" localSheetId="2">'[13]27'!#REF!</definedName>
    <definedName name="T5?item_ext?РОСТ" localSheetId="3">'[13]27'!#REF!</definedName>
    <definedName name="T5?item_ext?РОСТ" localSheetId="4">'[13]27'!#REF!</definedName>
    <definedName name="T5?item_ext?РОСТ" localSheetId="1">'[13]27'!#REF!</definedName>
    <definedName name="T5?item_ext?РОСТ" localSheetId="13">'[13]27'!#REF!</definedName>
    <definedName name="T5?item_ext?РОСТ" localSheetId="14">'[13]27'!#REF!</definedName>
    <definedName name="T5?item_ext?РОСТ">'[13]27'!#REF!</definedName>
    <definedName name="T5?unit?ПРЦ">'[11]5'!$N$6:$Q$18,'[11]5'!$N$20:$Q$32,'[11]5'!$N$34:$Q$46,'[11]5'!$N$48:$Q$60,'[11]5'!$E$63:$Q$74,'[11]5'!$N$76:$Q$88</definedName>
    <definedName name="T5?unit?ТРУБ">'[11]5'!$E$76:$M$88,'[11]5'!$E$48:$M$60,'[11]5'!$E$34:$M$46,'[11]5'!$E$20:$M$32,'[11]5'!$E$6:$M$18</definedName>
    <definedName name="T6?axis?ПРД?БАЗ">'[11]6'!$I$6:$J$47,'[11]6'!$F$6:$G$47</definedName>
    <definedName name="T6?axis?ПРД?ПРЕД">'[11]6'!$K$6:$L$47,'[11]6'!$D$6:$E$47</definedName>
    <definedName name="T6?axis?ПФ?ПЛАН">'[11]6'!$I$6:$I$47,'[11]6'!$D$6:$D$47,'[11]6'!$K$6:$K$47,'[11]6'!$F$6:$F$47</definedName>
    <definedName name="T6?axis?ПФ?ФАКТ">'[11]6'!$J$6:$J$47,'[11]6'!$L$6:$L$47,'[11]6'!$E$6:$E$47,'[11]6'!$G$6:$G$47</definedName>
    <definedName name="T6?Data">'[11]6'!$D$7:$L$14,'[11]6'!$D$16:$L$19,'[11]6'!$D$21:$L$22,'[11]6'!$D$24:$L$25,'[11]6'!$D$27:$L$28,'[11]6'!$D$30:$L$31,'[11]6'!$D$33:$L$35,'[11]6'!$D$37:$L$39,'[11]6'!$D$41:$L$47</definedName>
    <definedName name="T6?item_ext?РОСТ" localSheetId="9">'[13]23'!#REF!</definedName>
    <definedName name="T6?item_ext?РОСТ" localSheetId="10">'[13]23'!#REF!</definedName>
    <definedName name="T6?item_ext?РОСТ" localSheetId="2">'[13]23'!#REF!</definedName>
    <definedName name="T6?item_ext?РОСТ" localSheetId="3">'[13]23'!#REF!</definedName>
    <definedName name="T6?item_ext?РОСТ" localSheetId="4">'[13]23'!#REF!</definedName>
    <definedName name="T6?item_ext?РОСТ" localSheetId="1">'[13]23'!#REF!</definedName>
    <definedName name="T6?item_ext?РОСТ" localSheetId="13">'[13]23'!#REF!</definedName>
    <definedName name="T6?item_ext?РОСТ" localSheetId="14">'[13]23'!#REF!</definedName>
    <definedName name="T6?item_ext?РОСТ">'[13]23'!#REF!</definedName>
    <definedName name="T6?unit?ПРЦ">'[11]6'!$D$12:$H$12,'[11]6'!$D$21:$H$21,'[11]6'!$D$24:$H$24,'[11]6'!$D$27:$H$27,'[11]6'!$D$30:$H$30,'[11]6'!$D$33:$H$33,'[11]6'!$D$47:$H$47,'[11]6'!$I$7:$L$47</definedName>
    <definedName name="T6?unit?РУБ">'[11]6'!$D$16:$H$16,'[11]6'!$D$19:$H$19,'[11]6'!$D$22:$H$22,'[11]6'!$D$25:$H$25,'[11]6'!$D$28:$H$28,'[11]6'!$D$31:$H$31,'[11]6'!$D$34:$H$35,'[11]6'!$D$43:$H$43</definedName>
    <definedName name="T6?unit?ТРУБ">'[11]6'!$D$37:$H$39,'[11]6'!$D$44:$H$46</definedName>
    <definedName name="T6?unit?ЧЕЛ">'[11]6'!$D$41:$H$42,'[11]6'!$D$13:$H$14,'[11]6'!$D$7:$H$11</definedName>
    <definedName name="T6_Protect" localSheetId="9">P1_T6_Protect,P2_T6_Protect</definedName>
    <definedName name="T6_Protect" localSheetId="10">P1_T6_Protect,P2_T6_Protect</definedName>
    <definedName name="T6_Protect" localSheetId="2">P1_T6_Protect,P2_T6_Protect</definedName>
    <definedName name="T6_Protect" localSheetId="1">P1_T6_Protect,P2_T6_Protect</definedName>
    <definedName name="T6_Protect" localSheetId="13">P1_T6_Protect,P2_T6_Protect</definedName>
    <definedName name="T6_Protect" localSheetId="14">P1_T6_Protect,P2_T6_Protect</definedName>
    <definedName name="T6_Protect">P1_T6_Protect,P2_T6_Protect</definedName>
    <definedName name="T7?axis?ПРД?БАЗ">'[11]7'!$I$6:$J$12,'[11]7'!$F$6:$G$12</definedName>
    <definedName name="T7?axis?ПРД?ПРЕД">'[11]7'!$K$6:$L$12,'[11]7'!$D$6:$E$12</definedName>
    <definedName name="T7?axis?ПФ?ПЛАН">'[11]7'!$I$6:$I$12,'[11]7'!$D$6:$D$12,'[11]7'!$K$6:$K$12,'[11]7'!$F$6:$F$12</definedName>
    <definedName name="T7?axis?ПФ?ФАКТ">'[11]7'!$J$6:$J$12,'[11]7'!$E$6:$E$12,'[11]7'!$L$6:$L$12,'[11]7'!$G$6:$G$12</definedName>
    <definedName name="T8?axis?ПРД?БАЗ">'[11]8'!$I$6:$J$42,'[11]8'!$F$6:$G$42</definedName>
    <definedName name="T8?axis?ПРД?ПРЕД">'[11]8'!$K$6:$L$42,'[11]8'!$D$6:$E$42</definedName>
    <definedName name="T8?axis?ПФ?ПЛАН">'[11]8'!$I$6:$I$42,'[11]8'!$D$6:$D$42,'[11]8'!$K$6:$K$42,'[11]8'!$F$6:$F$42</definedName>
    <definedName name="T8?axis?ПФ?ФАКТ">'[11]8'!$G$6:$G$42,'[11]8'!$J$6:$J$42,'[11]8'!$L$6:$L$42,'[11]8'!$E$6:$E$42</definedName>
    <definedName name="T8?Data">'[11]8'!$D$10:$L$12,'[11]8'!$D$14:$L$16,'[11]8'!$D$18:$L$20,'[11]8'!$D$22:$L$24,'[11]8'!$D$26:$L$28,'[11]8'!$D$30:$L$32,'[11]8'!$D$36:$L$38,'[11]8'!$D$40:$L$42,'[11]8'!$D$6:$L$8</definedName>
    <definedName name="T8?item_ext?РОСТ" localSheetId="9">'[13]21'!#REF!</definedName>
    <definedName name="T8?item_ext?РОСТ" localSheetId="10">'[13]21'!#REF!</definedName>
    <definedName name="T8?item_ext?РОСТ" localSheetId="2">'[13]21'!#REF!</definedName>
    <definedName name="T8?item_ext?РОСТ" localSheetId="3">'[13]21'!#REF!</definedName>
    <definedName name="T8?item_ext?РОСТ" localSheetId="4">'[13]21'!#REF!</definedName>
    <definedName name="T8?item_ext?РОСТ" localSheetId="1">'[13]21'!#REF!</definedName>
    <definedName name="T8?item_ext?РОСТ" localSheetId="13">'[13]21'!#REF!</definedName>
    <definedName name="T8?item_ext?РОСТ" localSheetId="14">'[13]21'!#REF!</definedName>
    <definedName name="T8?item_ext?РОСТ">'[13]21'!#REF!</definedName>
    <definedName name="T8?L1" localSheetId="9">'[13]21'!#REF!</definedName>
    <definedName name="T8?L1" localSheetId="10">'[13]21'!#REF!</definedName>
    <definedName name="T8?L1" localSheetId="2">'[13]21'!#REF!</definedName>
    <definedName name="T8?L1" localSheetId="3">'[13]21'!#REF!</definedName>
    <definedName name="T8?L1" localSheetId="4">'[13]21'!#REF!</definedName>
    <definedName name="T8?L1" localSheetId="1">'[13]21'!#REF!</definedName>
    <definedName name="T8?L1" localSheetId="13">'[13]21'!#REF!</definedName>
    <definedName name="T8?L1" localSheetId="14">'[13]21'!#REF!</definedName>
    <definedName name="T8?L1">'[13]21'!#REF!</definedName>
    <definedName name="T8?L1.1" localSheetId="9">'[13]21'!#REF!</definedName>
    <definedName name="T8?L1.1" localSheetId="10">'[13]21'!#REF!</definedName>
    <definedName name="T8?L1.1" localSheetId="2">'[13]21'!#REF!</definedName>
    <definedName name="T8?L1.1" localSheetId="3">'[13]21'!#REF!</definedName>
    <definedName name="T8?L1.1" localSheetId="4">'[13]21'!#REF!</definedName>
    <definedName name="T8?L1.1" localSheetId="1">'[13]21'!#REF!</definedName>
    <definedName name="T8?L1.1" localSheetId="13">'[13]21'!#REF!</definedName>
    <definedName name="T8?L1.1" localSheetId="14">'[13]21'!#REF!</definedName>
    <definedName name="T8?L1.1">'[13]21'!#REF!</definedName>
    <definedName name="T8?L1.2" localSheetId="9">'[13]21'!#REF!</definedName>
    <definedName name="T8?L1.2" localSheetId="10">'[13]21'!#REF!</definedName>
    <definedName name="T8?L1.2" localSheetId="2">'[13]21'!#REF!</definedName>
    <definedName name="T8?L1.2" localSheetId="3">'[13]21'!#REF!</definedName>
    <definedName name="T8?L1.2" localSheetId="4">'[13]21'!#REF!</definedName>
    <definedName name="T8?L1.2" localSheetId="1">'[13]21'!#REF!</definedName>
    <definedName name="T8?L1.2" localSheetId="13">'[13]21'!#REF!</definedName>
    <definedName name="T8?L1.2" localSheetId="14">'[13]21'!#REF!</definedName>
    <definedName name="T8?L1.2">'[13]21'!#REF!</definedName>
    <definedName name="T8?L2" localSheetId="9">'[13]21'!#REF!</definedName>
    <definedName name="T8?L2" localSheetId="10">'[13]21'!#REF!</definedName>
    <definedName name="T8?L2" localSheetId="2">'[13]21'!#REF!</definedName>
    <definedName name="T8?L2" localSheetId="3">'[13]21'!#REF!</definedName>
    <definedName name="T8?L2" localSheetId="4">'[13]21'!#REF!</definedName>
    <definedName name="T8?L2" localSheetId="1">'[13]21'!#REF!</definedName>
    <definedName name="T8?L2" localSheetId="13">'[13]21'!#REF!</definedName>
    <definedName name="T8?L2" localSheetId="14">'[13]21'!#REF!</definedName>
    <definedName name="T8?L2">'[13]21'!#REF!</definedName>
    <definedName name="T8?L2.1" localSheetId="9">'[13]21'!#REF!</definedName>
    <definedName name="T8?L2.1" localSheetId="10">'[13]21'!#REF!</definedName>
    <definedName name="T8?L2.1" localSheetId="2">'[13]21'!#REF!</definedName>
    <definedName name="T8?L2.1" localSheetId="3">'[13]21'!#REF!</definedName>
    <definedName name="T8?L2.1" localSheetId="4">'[13]21'!#REF!</definedName>
    <definedName name="T8?L2.1" localSheetId="1">'[13]21'!#REF!</definedName>
    <definedName name="T8?L2.1" localSheetId="13">'[13]21'!#REF!</definedName>
    <definedName name="T8?L2.1" localSheetId="14">'[13]21'!#REF!</definedName>
    <definedName name="T8?L2.1">'[13]21'!#REF!</definedName>
    <definedName name="T8?L2.2" localSheetId="9">'[13]21'!#REF!</definedName>
    <definedName name="T8?L2.2" localSheetId="10">'[13]21'!#REF!</definedName>
    <definedName name="T8?L2.2" localSheetId="2">'[13]21'!#REF!</definedName>
    <definedName name="T8?L2.2" localSheetId="3">'[13]21'!#REF!</definedName>
    <definedName name="T8?L2.2" localSheetId="4">'[13]21'!#REF!</definedName>
    <definedName name="T8?L2.2" localSheetId="1">'[13]21'!#REF!</definedName>
    <definedName name="T8?L2.2" localSheetId="13">'[13]21'!#REF!</definedName>
    <definedName name="T8?L2.2" localSheetId="14">'[13]21'!#REF!</definedName>
    <definedName name="T8?L2.2">'[13]21'!#REF!</definedName>
    <definedName name="T8?L3" localSheetId="9">'[13]21'!#REF!</definedName>
    <definedName name="T8?L3" localSheetId="10">'[13]21'!#REF!</definedName>
    <definedName name="T8?L3" localSheetId="2">'[13]21'!#REF!</definedName>
    <definedName name="T8?L3" localSheetId="3">'[13]21'!#REF!</definedName>
    <definedName name="T8?L3" localSheetId="4">'[13]21'!#REF!</definedName>
    <definedName name="T8?L3" localSheetId="1">'[13]21'!#REF!</definedName>
    <definedName name="T8?L3" localSheetId="13">'[13]21'!#REF!</definedName>
    <definedName name="T8?L3" localSheetId="14">'[13]21'!#REF!</definedName>
    <definedName name="T8?L3">'[13]21'!#REF!</definedName>
    <definedName name="T8?L3.1" localSheetId="9">'[13]21'!#REF!</definedName>
    <definedName name="T8?L3.1" localSheetId="10">'[13]21'!#REF!</definedName>
    <definedName name="T8?L3.1" localSheetId="2">'[13]21'!#REF!</definedName>
    <definedName name="T8?L3.1" localSheetId="3">'[13]21'!#REF!</definedName>
    <definedName name="T8?L3.1" localSheetId="4">'[13]21'!#REF!</definedName>
    <definedName name="T8?L3.1" localSheetId="1">'[13]21'!#REF!</definedName>
    <definedName name="T8?L3.1" localSheetId="13">'[13]21'!#REF!</definedName>
    <definedName name="T8?L3.1" localSheetId="14">'[13]21'!#REF!</definedName>
    <definedName name="T8?L3.1">'[13]21'!#REF!</definedName>
    <definedName name="T8?L3.2" localSheetId="9">'[13]21'!#REF!</definedName>
    <definedName name="T8?L3.2" localSheetId="10">'[13]21'!#REF!</definedName>
    <definedName name="T8?L3.2" localSheetId="2">'[13]21'!#REF!</definedName>
    <definedName name="T8?L3.2" localSheetId="3">'[13]21'!#REF!</definedName>
    <definedName name="T8?L3.2" localSheetId="4">'[13]21'!#REF!</definedName>
    <definedName name="T8?L3.2" localSheetId="1">'[13]21'!#REF!</definedName>
    <definedName name="T8?L3.2" localSheetId="13">'[13]21'!#REF!</definedName>
    <definedName name="T8?L3.2" localSheetId="14">'[13]21'!#REF!</definedName>
    <definedName name="T8?L3.2">'[13]21'!#REF!</definedName>
    <definedName name="T8?L4" localSheetId="9">'[13]21'!#REF!</definedName>
    <definedName name="T8?L4" localSheetId="10">'[13]21'!#REF!</definedName>
    <definedName name="T8?L4" localSheetId="2">'[13]21'!#REF!</definedName>
    <definedName name="T8?L4" localSheetId="3">'[13]21'!#REF!</definedName>
    <definedName name="T8?L4" localSheetId="4">'[13]21'!#REF!</definedName>
    <definedName name="T8?L4" localSheetId="1">'[13]21'!#REF!</definedName>
    <definedName name="T8?L4" localSheetId="13">'[13]21'!#REF!</definedName>
    <definedName name="T8?L4" localSheetId="14">'[13]21'!#REF!</definedName>
    <definedName name="T8?L4">'[13]21'!#REF!</definedName>
    <definedName name="T8?L4.1" localSheetId="9">'[13]21'!#REF!</definedName>
    <definedName name="T8?L4.1" localSheetId="10">'[13]21'!#REF!</definedName>
    <definedName name="T8?L4.1" localSheetId="2">'[13]21'!#REF!</definedName>
    <definedName name="T8?L4.1" localSheetId="3">'[13]21'!#REF!</definedName>
    <definedName name="T8?L4.1" localSheetId="4">'[13]21'!#REF!</definedName>
    <definedName name="T8?L4.1" localSheetId="1">'[13]21'!#REF!</definedName>
    <definedName name="T8?L4.1" localSheetId="13">'[13]21'!#REF!</definedName>
    <definedName name="T8?L4.1" localSheetId="14">'[13]21'!#REF!</definedName>
    <definedName name="T8?L4.1">'[13]21'!#REF!</definedName>
    <definedName name="T8?L4.2" localSheetId="9">'[13]21'!#REF!</definedName>
    <definedName name="T8?L4.2" localSheetId="10">'[13]21'!#REF!</definedName>
    <definedName name="T8?L4.2" localSheetId="2">'[13]21'!#REF!</definedName>
    <definedName name="T8?L4.2" localSheetId="3">'[13]21'!#REF!</definedName>
    <definedName name="T8?L4.2" localSheetId="4">'[13]21'!#REF!</definedName>
    <definedName name="T8?L4.2" localSheetId="1">'[13]21'!#REF!</definedName>
    <definedName name="T8?L4.2" localSheetId="13">'[13]21'!#REF!</definedName>
    <definedName name="T8?L4.2" localSheetId="14">'[13]21'!#REF!</definedName>
    <definedName name="T8?L4.2">'[13]21'!#REF!</definedName>
    <definedName name="T8?L5" localSheetId="9">'[13]21'!#REF!</definedName>
    <definedName name="T8?L5" localSheetId="10">'[13]21'!#REF!</definedName>
    <definedName name="T8?L5" localSheetId="2">'[13]21'!#REF!</definedName>
    <definedName name="T8?L5" localSheetId="3">'[13]21'!#REF!</definedName>
    <definedName name="T8?L5" localSheetId="4">'[13]21'!#REF!</definedName>
    <definedName name="T8?L5" localSheetId="1">'[13]21'!#REF!</definedName>
    <definedName name="T8?L5" localSheetId="13">'[13]21'!#REF!</definedName>
    <definedName name="T8?L5" localSheetId="14">'[13]21'!#REF!</definedName>
    <definedName name="T8?L5">'[13]21'!#REF!</definedName>
    <definedName name="T8?L5.1" localSheetId="9">'[13]21'!#REF!</definedName>
    <definedName name="T8?L5.1" localSheetId="10">'[13]21'!#REF!</definedName>
    <definedName name="T8?L5.1" localSheetId="2">'[13]21'!#REF!</definedName>
    <definedName name="T8?L5.1" localSheetId="3">'[13]21'!#REF!</definedName>
    <definedName name="T8?L5.1" localSheetId="4">'[13]21'!#REF!</definedName>
    <definedName name="T8?L5.1" localSheetId="1">'[13]21'!#REF!</definedName>
    <definedName name="T8?L5.1" localSheetId="13">'[13]21'!#REF!</definedName>
    <definedName name="T8?L5.1" localSheetId="14">'[13]21'!#REF!</definedName>
    <definedName name="T8?L5.1">'[13]21'!#REF!</definedName>
    <definedName name="T8?L5.2" localSheetId="9">'[13]21'!#REF!</definedName>
    <definedName name="T8?L5.2" localSheetId="10">'[13]21'!#REF!</definedName>
    <definedName name="T8?L5.2" localSheetId="2">'[13]21'!#REF!</definedName>
    <definedName name="T8?L5.2" localSheetId="3">'[13]21'!#REF!</definedName>
    <definedName name="T8?L5.2" localSheetId="4">'[13]21'!#REF!</definedName>
    <definedName name="T8?L5.2" localSheetId="1">'[13]21'!#REF!</definedName>
    <definedName name="T8?L5.2" localSheetId="13">'[13]21'!#REF!</definedName>
    <definedName name="T8?L5.2" localSheetId="14">'[13]21'!#REF!</definedName>
    <definedName name="T8?L5.2">'[13]21'!#REF!</definedName>
    <definedName name="T8?L6" localSheetId="9">'[13]21'!#REF!</definedName>
    <definedName name="T8?L6" localSheetId="10">'[13]21'!#REF!</definedName>
    <definedName name="T8?L6" localSheetId="2">'[13]21'!#REF!</definedName>
    <definedName name="T8?L6" localSheetId="3">'[13]21'!#REF!</definedName>
    <definedName name="T8?L6" localSheetId="4">'[13]21'!#REF!</definedName>
    <definedName name="T8?L6" localSheetId="1">'[13]21'!#REF!</definedName>
    <definedName name="T8?L6" localSheetId="13">'[13]21'!#REF!</definedName>
    <definedName name="T8?L6" localSheetId="14">'[13]21'!#REF!</definedName>
    <definedName name="T8?L6">'[13]21'!#REF!</definedName>
    <definedName name="T8?L6.1" localSheetId="9">'[13]21'!#REF!</definedName>
    <definedName name="T8?L6.1" localSheetId="10">'[13]21'!#REF!</definedName>
    <definedName name="T8?L6.1" localSheetId="2">'[13]21'!#REF!</definedName>
    <definedName name="T8?L6.1" localSheetId="3">'[13]21'!#REF!</definedName>
    <definedName name="T8?L6.1" localSheetId="4">'[13]21'!#REF!</definedName>
    <definedName name="T8?L6.1" localSheetId="1">'[13]21'!#REF!</definedName>
    <definedName name="T8?L6.1" localSheetId="13">'[13]21'!#REF!</definedName>
    <definedName name="T8?L6.1" localSheetId="14">'[13]21'!#REF!</definedName>
    <definedName name="T8?L6.1">'[13]21'!#REF!</definedName>
    <definedName name="T8?L6.2" localSheetId="9">'[13]21'!#REF!</definedName>
    <definedName name="T8?L6.2" localSheetId="10">'[13]21'!#REF!</definedName>
    <definedName name="T8?L6.2" localSheetId="2">'[13]21'!#REF!</definedName>
    <definedName name="T8?L6.2" localSheetId="3">'[13]21'!#REF!</definedName>
    <definedName name="T8?L6.2" localSheetId="4">'[13]21'!#REF!</definedName>
    <definedName name="T8?L6.2" localSheetId="1">'[13]21'!#REF!</definedName>
    <definedName name="T8?L6.2" localSheetId="13">'[13]21'!#REF!</definedName>
    <definedName name="T8?L6.2" localSheetId="14">'[13]21'!#REF!</definedName>
    <definedName name="T8?L6.2">'[13]21'!#REF!</definedName>
    <definedName name="T8?L7" localSheetId="9">'[13]21'!#REF!</definedName>
    <definedName name="T8?L7" localSheetId="10">'[13]21'!#REF!</definedName>
    <definedName name="T8?L7" localSheetId="2">'[13]21'!#REF!</definedName>
    <definedName name="T8?L7" localSheetId="3">'[13]21'!#REF!</definedName>
    <definedName name="T8?L7" localSheetId="4">'[13]21'!#REF!</definedName>
    <definedName name="T8?L7" localSheetId="1">'[13]21'!#REF!</definedName>
    <definedName name="T8?L7" localSheetId="13">'[13]21'!#REF!</definedName>
    <definedName name="T8?L7" localSheetId="14">'[13]21'!#REF!</definedName>
    <definedName name="T8?L7">'[13]21'!#REF!</definedName>
    <definedName name="T8?L7.1" localSheetId="9">'[13]21'!#REF!</definedName>
    <definedName name="T8?L7.1" localSheetId="10">'[13]21'!#REF!</definedName>
    <definedName name="T8?L7.1" localSheetId="2">'[13]21'!#REF!</definedName>
    <definedName name="T8?L7.1" localSheetId="3">'[13]21'!#REF!</definedName>
    <definedName name="T8?L7.1" localSheetId="4">'[13]21'!#REF!</definedName>
    <definedName name="T8?L7.1" localSheetId="1">'[13]21'!#REF!</definedName>
    <definedName name="T8?L7.1" localSheetId="13">'[13]21'!#REF!</definedName>
    <definedName name="T8?L7.1" localSheetId="14">'[13]21'!#REF!</definedName>
    <definedName name="T8?L7.1">'[13]21'!#REF!</definedName>
    <definedName name="T8?L7.2" localSheetId="9">'[13]21'!#REF!</definedName>
    <definedName name="T8?L7.2" localSheetId="10">'[13]21'!#REF!</definedName>
    <definedName name="T8?L7.2" localSheetId="2">'[13]21'!#REF!</definedName>
    <definedName name="T8?L7.2" localSheetId="3">'[13]21'!#REF!</definedName>
    <definedName name="T8?L7.2" localSheetId="4">'[13]21'!#REF!</definedName>
    <definedName name="T8?L7.2" localSheetId="1">'[13]21'!#REF!</definedName>
    <definedName name="T8?L7.2" localSheetId="13">'[13]21'!#REF!</definedName>
    <definedName name="T8?L7.2" localSheetId="14">'[13]21'!#REF!</definedName>
    <definedName name="T8?L7.2">'[13]21'!#REF!</definedName>
    <definedName name="T8?L9" localSheetId="9">'[13]21'!#REF!</definedName>
    <definedName name="T8?L9" localSheetId="10">'[13]21'!#REF!</definedName>
    <definedName name="T8?L9" localSheetId="2">'[13]21'!#REF!</definedName>
    <definedName name="T8?L9" localSheetId="3">'[13]21'!#REF!</definedName>
    <definedName name="T8?L9" localSheetId="4">'[13]21'!#REF!</definedName>
    <definedName name="T8?L9" localSheetId="1">'[13]21'!#REF!</definedName>
    <definedName name="T8?L9" localSheetId="13">'[13]21'!#REF!</definedName>
    <definedName name="T8?L9" localSheetId="14">'[13]21'!#REF!</definedName>
    <definedName name="T8?L9">'[13]21'!#REF!</definedName>
    <definedName name="T8?L9.1" localSheetId="9">'[13]21'!#REF!</definedName>
    <definedName name="T8?L9.1" localSheetId="10">'[13]21'!#REF!</definedName>
    <definedName name="T8?L9.1" localSheetId="2">'[13]21'!#REF!</definedName>
    <definedName name="T8?L9.1" localSheetId="3">'[13]21'!#REF!</definedName>
    <definedName name="T8?L9.1" localSheetId="4">'[13]21'!#REF!</definedName>
    <definedName name="T8?L9.1" localSheetId="1">'[13]21'!#REF!</definedName>
    <definedName name="T8?L9.1" localSheetId="13">'[13]21'!#REF!</definedName>
    <definedName name="T8?L9.1" localSheetId="14">'[13]21'!#REF!</definedName>
    <definedName name="T8?L9.1">'[13]21'!#REF!</definedName>
    <definedName name="T8?L9.2" localSheetId="9">'[13]21'!#REF!</definedName>
    <definedName name="T8?L9.2" localSheetId="10">'[13]21'!#REF!</definedName>
    <definedName name="T8?L9.2" localSheetId="2">'[13]21'!#REF!</definedName>
    <definedName name="T8?L9.2" localSheetId="3">'[13]21'!#REF!</definedName>
    <definedName name="T8?L9.2" localSheetId="4">'[13]21'!#REF!</definedName>
    <definedName name="T8?L9.2" localSheetId="1">'[13]21'!#REF!</definedName>
    <definedName name="T8?L9.2" localSheetId="13">'[13]21'!#REF!</definedName>
    <definedName name="T8?L9.2" localSheetId="14">'[13]21'!#REF!</definedName>
    <definedName name="T8?L9.2">'[13]21'!#REF!</definedName>
    <definedName name="T8?Title" localSheetId="9">'[13]21'!#REF!</definedName>
    <definedName name="T8?Title" localSheetId="10">'[13]21'!#REF!</definedName>
    <definedName name="T8?Title" localSheetId="2">'[13]21'!#REF!</definedName>
    <definedName name="T8?Title" localSheetId="3">'[13]21'!#REF!</definedName>
    <definedName name="T8?Title" localSheetId="4">'[13]21'!#REF!</definedName>
    <definedName name="T8?Title" localSheetId="1">'[13]21'!#REF!</definedName>
    <definedName name="T8?Title" localSheetId="13">'[13]21'!#REF!</definedName>
    <definedName name="T8?Title" localSheetId="14">'[13]21'!#REF!</definedName>
    <definedName name="T8?Title">'[13]21'!#REF!</definedName>
    <definedName name="T8?unit?ПРЦ" localSheetId="9">'[13]21'!#REF!</definedName>
    <definedName name="T8?unit?ПРЦ" localSheetId="10">'[13]21'!#REF!</definedName>
    <definedName name="T8?unit?ПРЦ" localSheetId="2">'[13]21'!#REF!</definedName>
    <definedName name="T8?unit?ПРЦ" localSheetId="3">'[13]21'!#REF!</definedName>
    <definedName name="T8?unit?ПРЦ" localSheetId="4">'[13]21'!#REF!</definedName>
    <definedName name="T8?unit?ПРЦ" localSheetId="1">'[13]21'!#REF!</definedName>
    <definedName name="T8?unit?ПРЦ" localSheetId="13">'[13]21'!#REF!</definedName>
    <definedName name="T8?unit?ПРЦ" localSheetId="14">'[13]21'!#REF!</definedName>
    <definedName name="T8?unit?ПРЦ">'[13]21'!#REF!</definedName>
    <definedName name="T8?unit?ТРУБ">'[11]8'!$D$40:$H$42,'[11]8'!$D$6:$H$32</definedName>
    <definedName name="T9?axis?ПРД?БАЗ">'[11]9'!$I$6:$J$16,'[11]9'!$F$6:$G$16</definedName>
    <definedName name="T9?axis?ПРД?ПРЕД">'[11]9'!$K$6:$L$16,'[11]9'!$D$6:$E$16</definedName>
    <definedName name="T9?axis?ПФ?ПЛАН">'[11]9'!$I$6:$I$16,'[11]9'!$D$6:$D$16,'[11]9'!$K$6:$K$16,'[11]9'!$F$6:$F$16</definedName>
    <definedName name="T9?axis?ПФ?ФАКТ">'[11]9'!$J$6:$J$16,'[11]9'!$E$6:$E$16,'[11]9'!$L$6:$L$16,'[11]9'!$G$6:$G$16</definedName>
    <definedName name="T9?Data">'[11]9'!$D$6:$L$6,'[11]9'!$D$8:$L$9,'[11]9'!$D$11:$L$16</definedName>
    <definedName name="T9?unit?РУБ.МВТЧ">'[11]9'!$D$8:$H$8,'[11]9'!$D$11:$H$11</definedName>
    <definedName name="T9?unit?ТРУБ">'[11]9'!$D$9:$H$9,'[11]9'!$D$12:$H$16</definedName>
    <definedName name="TARGET">'[14]TEHSHEET'!$I$42:$I$45</definedName>
    <definedName name="TOTAL" localSheetId="9">P1_TOTAL,P2_TOTAL,P3_TOTAL,P4_TOTAL,P5_TOTAL</definedName>
    <definedName name="TOTAL" localSheetId="10">P1_TOTAL,P2_TOTAL,P3_TOTAL,P4_TOTAL,P5_TOTAL</definedName>
    <definedName name="TOTAL" localSheetId="2">P1_TOTAL,P2_TOTAL,P3_TOTAL,P4_TOTAL,P5_TOTAL</definedName>
    <definedName name="TOTAL" localSheetId="1">P1_TOTAL,P2_TOTAL,P3_TOTAL,P4_TOTAL,P5_TOTAL</definedName>
    <definedName name="TOTAL" localSheetId="13">P1_TOTAL,P2_TOTAL,P3_TOTAL,P4_TOTAL,P5_TOTAL</definedName>
    <definedName name="TOTAL" localSheetId="14">P1_TOTAL,P2_TOTAL,P3_TOTAL,P4_TOTAL,P5_TOTAL</definedName>
    <definedName name="TOTAL">P1_TOTAL,P2_TOTAL,P3_TOTAL,P4_TOTAL,P5_TOTAL</definedName>
    <definedName name="uka">#N/A</definedName>
    <definedName name="Z_00048630_81A3_4220_8CAA_DDD2110DD3AC_.wvu.PrintArea" localSheetId="1" hidden="1">'Приложения 1;5 город'!$A$1:$H$8</definedName>
    <definedName name="Z_00048630_81A3_4220_8CAA_DDD2110DD3AC_.wvu.PrintTitles" localSheetId="1" hidden="1">'Приложения 1;5 город'!$7:$7</definedName>
    <definedName name="Z_45830213_6585_4ADC_91A1_DD6C60248529_.wvu.PrintArea" localSheetId="1" hidden="1">'Приложения 1;5 город'!$A$1:$H$8</definedName>
    <definedName name="Z_45830213_6585_4ADC_91A1_DD6C60248529_.wvu.PrintTitles" localSheetId="1" hidden="1">'Приложения 1;5 город'!$7:$7</definedName>
    <definedName name="А77">'[15]Рейтинг'!$A$14</definedName>
    <definedName name="БазовыйПериод">'[3]Заголовок'!$B$15</definedName>
    <definedName name="БС">'[16]Справочники'!$A$4:$A$6</definedName>
    <definedName name="в23ё">#N/A</definedName>
    <definedName name="вв">#N/A</definedName>
    <definedName name="вл91" localSheetId="9">'[17]11.08'!#REF!</definedName>
    <definedName name="вл91" localSheetId="10">'[17]11.08'!#REF!</definedName>
    <definedName name="вл91" localSheetId="2">'[17]11.08'!#REF!</definedName>
    <definedName name="вл91" localSheetId="3">'[17]11.08'!#REF!</definedName>
    <definedName name="вл91" localSheetId="4">'[17]11.08'!#REF!</definedName>
    <definedName name="вл91" localSheetId="1">'[17]11.08'!#REF!</definedName>
    <definedName name="вл91" localSheetId="13">'[17]11.08'!#REF!</definedName>
    <definedName name="вл91" localSheetId="14">'[17]11.08'!#REF!</definedName>
    <definedName name="вл91">'[17]11.08'!#REF!</definedName>
    <definedName name="второй" localSheetId="9">#REF!</definedName>
    <definedName name="второй" localSheetId="10">#REF!</definedName>
    <definedName name="второй" localSheetId="2">#REF!</definedName>
    <definedName name="второй" localSheetId="3">#REF!</definedName>
    <definedName name="второй" localSheetId="4">#REF!</definedName>
    <definedName name="второй" localSheetId="1">#REF!</definedName>
    <definedName name="второй" localSheetId="13">#REF!</definedName>
    <definedName name="второй" localSheetId="14">#REF!</definedName>
    <definedName name="второй">#REF!</definedName>
    <definedName name="гггр">#N/A</definedName>
    <definedName name="ддд">#N/A</definedName>
    <definedName name="доли1">'[18]эл ст'!$368:$368</definedName>
    <definedName name="ДРУГОЕ">'[19]Справочники'!$A$26:$A$28</definedName>
    <definedName name="_xlnm.Print_Titles" localSheetId="1">'Приложения 1;5 город'!$7:$7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9">#REF!</definedName>
    <definedName name="коэф1" localSheetId="10">#REF!</definedName>
    <definedName name="коэф1" localSheetId="2">#REF!</definedName>
    <definedName name="коэф1" localSheetId="3">#REF!</definedName>
    <definedName name="коэф1" localSheetId="4">#REF!</definedName>
    <definedName name="коэф1" localSheetId="1">#REF!</definedName>
    <definedName name="коэф1" localSheetId="13">#REF!</definedName>
    <definedName name="коэф1" localSheetId="14">#REF!</definedName>
    <definedName name="коэф1">#REF!</definedName>
    <definedName name="коэф2" localSheetId="9">#REF!</definedName>
    <definedName name="коэф2" localSheetId="10">#REF!</definedName>
    <definedName name="коэф2" localSheetId="2">#REF!</definedName>
    <definedName name="коэф2" localSheetId="3">#REF!</definedName>
    <definedName name="коэф2" localSheetId="4">#REF!</definedName>
    <definedName name="коэф2" localSheetId="1">#REF!</definedName>
    <definedName name="коэф2" localSheetId="13">#REF!</definedName>
    <definedName name="коэф2" localSheetId="14">#REF!</definedName>
    <definedName name="коэф2">#REF!</definedName>
    <definedName name="коэф3" localSheetId="9">#REF!</definedName>
    <definedName name="коэф3" localSheetId="10">#REF!</definedName>
    <definedName name="коэф3" localSheetId="2">#REF!</definedName>
    <definedName name="коэф3" localSheetId="3">#REF!</definedName>
    <definedName name="коэф3" localSheetId="4">#REF!</definedName>
    <definedName name="коэф3" localSheetId="1">#REF!</definedName>
    <definedName name="коэф3" localSheetId="13">#REF!</definedName>
    <definedName name="коэф3" localSheetId="14">#REF!</definedName>
    <definedName name="коэф3">#REF!</definedName>
    <definedName name="коэф4" localSheetId="9">#REF!</definedName>
    <definedName name="коэф4" localSheetId="10">#REF!</definedName>
    <definedName name="коэф4" localSheetId="2">#REF!</definedName>
    <definedName name="коэф4" localSheetId="3">#REF!</definedName>
    <definedName name="коэф4" localSheetId="4">#REF!</definedName>
    <definedName name="коэф4" localSheetId="1">#REF!</definedName>
    <definedName name="коэф4" localSheetId="13">#REF!</definedName>
    <definedName name="коэф4" localSheetId="14">#REF!</definedName>
    <definedName name="коэф4">#REF!</definedName>
    <definedName name="лена">#N/A</definedName>
    <definedName name="лод">#N/A</definedName>
    <definedName name="Макрос1" localSheetId="9">#REF!</definedName>
    <definedName name="Макрос1" localSheetId="10">#REF!</definedName>
    <definedName name="Макрос1" localSheetId="2">#REF!</definedName>
    <definedName name="Макрос1" localSheetId="3">#REF!</definedName>
    <definedName name="Макрос1" localSheetId="4">#REF!</definedName>
    <definedName name="Макрос1" localSheetId="1">#REF!</definedName>
    <definedName name="Макрос1" localSheetId="13">#REF!</definedName>
    <definedName name="Макрос1" localSheetId="14">#REF!</definedName>
    <definedName name="Макрос1">#REF!</definedName>
    <definedName name="Макрос3" localSheetId="9">#REF!</definedName>
    <definedName name="Макрос3" localSheetId="10">#REF!</definedName>
    <definedName name="Макрос3" localSheetId="2">#REF!</definedName>
    <definedName name="Макрос3" localSheetId="3">#REF!</definedName>
    <definedName name="Макрос3" localSheetId="4">#REF!</definedName>
    <definedName name="Макрос3" localSheetId="1">#REF!</definedName>
    <definedName name="Макрос3" localSheetId="13">#REF!</definedName>
    <definedName name="Макрос3" localSheetId="14">#REF!</definedName>
    <definedName name="Макрос3">#REF!</definedName>
    <definedName name="Матрица__сводной___сметы_расходов_из_себестоимости_на_2009_год">'[20]Матрица 2009г.'!$C$9:$AR$156</definedName>
    <definedName name="мрпоп">[0]!P1_SCOPE_16_PRT,[0]!P2_SCOPE_16_PRT</definedName>
    <definedName name="Мс12" localSheetId="9">#REF!</definedName>
    <definedName name="Мс12" localSheetId="10">#REF!</definedName>
    <definedName name="Мс12" localSheetId="2">#REF!</definedName>
    <definedName name="Мс12" localSheetId="3">#REF!</definedName>
    <definedName name="Мс12" localSheetId="4">#REF!</definedName>
    <definedName name="Мс12" localSheetId="1">#REF!</definedName>
    <definedName name="Мс12" localSheetId="13">#REF!</definedName>
    <definedName name="Мс12" localSheetId="14">#REF!</definedName>
    <definedName name="Мс12">#REF!</definedName>
    <definedName name="мым">#N/A</definedName>
    <definedName name="н" localSheetId="9">P1_T2.1?Protection</definedName>
    <definedName name="н" localSheetId="10">P1_T2.1?Protection</definedName>
    <definedName name="н" localSheetId="2">P1_T2.1?Protection</definedName>
    <definedName name="н" localSheetId="1">P1_T2.1?Protection</definedName>
    <definedName name="н" localSheetId="13">P1_T2.1?Protection</definedName>
    <definedName name="н" localSheetId="14">P1_T2.1?Protection</definedName>
    <definedName name="н">P1_T2.1?Protection</definedName>
    <definedName name="_xlnm.Print_Area" localSheetId="3">'Приложение 2 2015'!$A$1:$F$17</definedName>
    <definedName name="_xlnm.Print_Area" localSheetId="4">'Приложение 2 2016'!$A$1:$F$17</definedName>
    <definedName name="_xlnm.Print_Area" localSheetId="5">'Приложение 2 2017'!$A$1:$F$17</definedName>
    <definedName name="_xlnm.Print_Area" localSheetId="6">'Приложение 3'!$A$1:$Q$34</definedName>
    <definedName name="_xlnm.Print_Area" localSheetId="1">'Приложения 1;5 город'!$A$1:$H$43</definedName>
    <definedName name="_xlnm.Print_Area" localSheetId="11">'Р.У. 1.3 (2016)'!$A$1:$HP$45</definedName>
    <definedName name="_xlnm.Print_Area" localSheetId="13">'Р.У. 1.3 (2017)'!$A$1:$HP$45</definedName>
    <definedName name="_xlnm.Print_Area" localSheetId="12">'Р.У. 1.6 (2016)'!$A$1:$EY$68</definedName>
    <definedName name="_xlnm.Print_Area" localSheetId="14">'Р.У. 1.6 (2017)'!$A$1:$EY$69</definedName>
    <definedName name="оро">#N/A</definedName>
    <definedName name="первый" localSheetId="9">#REF!</definedName>
    <definedName name="первый" localSheetId="10">#REF!</definedName>
    <definedName name="первый" localSheetId="2">#REF!</definedName>
    <definedName name="первый" localSheetId="3">#REF!</definedName>
    <definedName name="первый" localSheetId="4">#REF!</definedName>
    <definedName name="первый" localSheetId="1">#REF!</definedName>
    <definedName name="первый" localSheetId="13">#REF!</definedName>
    <definedName name="первый" localSheetId="14">#REF!</definedName>
    <definedName name="первый">#REF!</definedName>
    <definedName name="ПериодРегулирования">'[3]Заголовок'!$B$14</definedName>
    <definedName name="показатель" localSheetId="9">#REF!</definedName>
    <definedName name="показатель" localSheetId="10">#REF!</definedName>
    <definedName name="показатель" localSheetId="2">#REF!</definedName>
    <definedName name="показатель" localSheetId="3">#REF!</definedName>
    <definedName name="показатель" localSheetId="4">#REF!</definedName>
    <definedName name="показатель" localSheetId="1">#REF!</definedName>
    <definedName name="показатель" localSheetId="13">#REF!</definedName>
    <definedName name="показатель" localSheetId="14">#REF!</definedName>
    <definedName name="показатель">#REF!</definedName>
    <definedName name="ПоследнийГод">'[3]Заголовок'!$B$16</definedName>
    <definedName name="ПЭ">'[19]Справочники'!$A$10:$A$12</definedName>
    <definedName name="р">[0]!P5_SCOPE_PER_PRT,[0]!P6_SCOPE_PER_PRT,[0]!P7_SCOPE_PER_PRT,[0]!P8_SCOPE_PER_PRT</definedName>
    <definedName name="РГК">'[19]Справочники'!$A$4:$A$4</definedName>
    <definedName name="реч">#N/A</definedName>
    <definedName name="ропор">#N/A</definedName>
    <definedName name="с">#N/A</definedName>
    <definedName name="Собст">'[18]эл ст'!$360:$360</definedName>
    <definedName name="Собств">'[18]эл ст'!$369:$369</definedName>
    <definedName name="сс">#N/A</definedName>
    <definedName name="сссс">#N/A</definedName>
    <definedName name="ссы">#N/A</definedName>
    <definedName name="третий" localSheetId="9">#REF!</definedName>
    <definedName name="третий" localSheetId="10">#REF!</definedName>
    <definedName name="третий" localSheetId="2">#REF!</definedName>
    <definedName name="третий" localSheetId="3">#REF!</definedName>
    <definedName name="третий" localSheetId="4">#REF!</definedName>
    <definedName name="третий" localSheetId="1">#REF!</definedName>
    <definedName name="третий" localSheetId="13">#REF!</definedName>
    <definedName name="третий" localSheetId="14">#REF!</definedName>
    <definedName name="третий">#REF!</definedName>
    <definedName name="у">#N/A</definedName>
    <definedName name="УГОЛЬ">'[19]Справочники'!$A$19:$A$21</definedName>
    <definedName name="ц">#N/A</definedName>
    <definedName name="цу">#N/A</definedName>
    <definedName name="четвертый" localSheetId="9">#REF!</definedName>
    <definedName name="четвертый" localSheetId="10">#REF!</definedName>
    <definedName name="четвертый" localSheetId="2">#REF!</definedName>
    <definedName name="четвертый" localSheetId="3">#REF!</definedName>
    <definedName name="четвертый" localSheetId="4">#REF!</definedName>
    <definedName name="четвертый" localSheetId="1">#REF!</definedName>
    <definedName name="четвертый" localSheetId="13">#REF!</definedName>
    <definedName name="четвертый" localSheetId="14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fullCalcOnLoad="1"/>
</workbook>
</file>

<file path=xl/sharedStrings.xml><?xml version="1.0" encoding="utf-8"?>
<sst xmlns="http://schemas.openxmlformats.org/spreadsheetml/2006/main" count="975" uniqueCount="381">
  <si>
    <t>Подготовка и выдача сетевой организацией технических условий Заявителю (ТУ)</t>
  </si>
  <si>
    <t>тыс. руб.</t>
  </si>
  <si>
    <t>Прочие расходы, всего, в том числе:</t>
  </si>
  <si>
    <t>- налоги и сборы, уменьшающие налогооблагаемую базу на прибыль организаций, всего</t>
  </si>
  <si>
    <t>- расходы на услуги банков</t>
  </si>
  <si>
    <t>- прочие обоснованные расходы</t>
  </si>
  <si>
    <t>- денежные выплаты социального характера (по Коллективному договору)</t>
  </si>
  <si>
    <t>Приложение № 2</t>
  </si>
  <si>
    <t>к Методическим указаниям</t>
  </si>
  <si>
    <t>N п/п</t>
  </si>
  <si>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</si>
  <si>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</si>
  <si>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</si>
  <si>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согласно приложению 3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</si>
  <si>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</si>
  <si>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</si>
  <si>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</si>
  <si>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2.</t>
  </si>
  <si>
    <t>Проверка сетевой организацией выполнения Заявителем ТУ</t>
  </si>
  <si>
    <t>3.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</si>
  <si>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</si>
  <si>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4.</t>
  </si>
  <si>
    <t>Фактические действия по присоединению и обеспечению работы Устройств в электрической сети</t>
  </si>
  <si>
    <t>Приложение № 3</t>
  </si>
  <si>
    <t>Расчет</t>
  </si>
  <si>
    <t>Показатели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</si>
  <si>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</si>
  <si>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</si>
  <si>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</si>
  <si>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</si>
  <si>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</si>
  <si>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</si>
  <si>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</si>
  <si>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</si>
  <si>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</si>
  <si>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1.5.1.</t>
  </si>
  <si>
    <t>1.5.2.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</si>
  <si>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</si>
  <si>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</si>
  <si>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</si>
  <si>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</si>
  <si>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</si>
  <si>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</si>
  <si>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</si>
  <si>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</si>
  <si>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</si>
  <si>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</si>
  <si>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</si>
  <si>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</si>
  <si>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</si>
  <si>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</si>
  <si>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</si>
  <si>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1.6.2.</t>
  </si>
  <si>
    <t>- % за пользование кредитом</t>
  </si>
  <si>
    <t>1.6.3.</t>
  </si>
  <si>
    <t>1.6.4.</t>
  </si>
  <si>
    <t>Приложение № 4</t>
  </si>
  <si>
    <t>Результаты расчета</t>
  </si>
  <si>
    <t>руб. на одно присоединение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</si>
  <si>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Подготовка и выдача сетевой организацией технических условий Заявителю (ТУ)</t>
    </r>
  </si>
  <si>
    <t>Сетевая организация 2</t>
  </si>
  <si>
    <t>…</t>
  </si>
  <si>
    <t>N</t>
  </si>
  <si>
    <t>Сетевая организация N</t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</si>
  <si>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Проверка сетевой организацией выполнения Заявителем ТУ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</si>
  <si>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</si>
  <si>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Фактические действия по присоединению и обеспечению работы Устройств в электрической сети</t>
    </r>
  </si>
  <si>
    <t>Итого по мероприятиям ТП</t>
  </si>
  <si>
    <t>Данные за 2014 год</t>
  </si>
  <si>
    <t>Данные за 2015 год</t>
  </si>
  <si>
    <t>экономически обоснованных расходов на выполнение мероприятий по технологическому присоединению,
 предусмотренных подпунктами «а», «в» - «д» пункта 16 Методических указаний</t>
  </si>
  <si>
    <t>по мероприятию «а»</t>
  </si>
  <si>
    <t>по мероприятию «в»</t>
  </si>
  <si>
    <t>по мероприятию «г»</t>
  </si>
  <si>
    <t>по мероприятию «д»</t>
  </si>
  <si>
    <t>Итого по всем мероприятиям</t>
  </si>
  <si>
    <t>Темп прироста, %</t>
  </si>
  <si>
    <t>ИПЦ (прогноз МЭР)</t>
  </si>
  <si>
    <t>Произведение ИПЦ 2014*ИПЦ 2015</t>
  </si>
  <si>
    <t>Стандартизированная тарифная ставка С1</t>
  </si>
  <si>
    <t>Q 2015</t>
  </si>
  <si>
    <t>Q 2014</t>
  </si>
  <si>
    <t>N 2015</t>
  </si>
  <si>
    <t>N 2014</t>
  </si>
  <si>
    <t>Ставка за единицу мощности С1, руб./кВт.</t>
  </si>
  <si>
    <t>менее 8900 кВт и ниже 35 кВ (без учета ИПТП)</t>
  </si>
  <si>
    <t>№</t>
  </si>
  <si>
    <t>Объект электросетевого хозяйства</t>
  </si>
  <si>
    <t xml:space="preserve">Год ввода объекта </t>
  </si>
  <si>
    <t>Протяженность (для линий электропередачи), м</t>
  </si>
  <si>
    <t>Расходы на строительство объекта, тыс.руб.</t>
  </si>
  <si>
    <t>Строительство воздушных линий</t>
  </si>
  <si>
    <t>Строительство кабельных линий</t>
  </si>
  <si>
    <t>Строительство отпайки КЛ-0,4кВ от КТП--10/0,4кВ от ВЛ-10кВ Л-12 от ПС "Красный Яр" 220/110/10 кВ</t>
  </si>
  <si>
    <t>Строительство пунктов секционирования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</si>
  <si>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</si>
  <si>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уровнем напряжения 35 кВ и выше (ПС)</t>
  </si>
  <si>
    <t>Строительство ПС 110/10кВ  "Аэропорт" с двумя двухцепными питающими ВЛ-110 кВ в Саратовском районе</t>
  </si>
  <si>
    <t>Присоединенная максимальная мощность, кВт</t>
  </si>
  <si>
    <t>0,4</t>
  </si>
  <si>
    <t>110</t>
  </si>
  <si>
    <t>Данные за 2016 год</t>
  </si>
  <si>
    <t>Индекс 2016г./2014г., Z</t>
  </si>
  <si>
    <r>
      <t>Квадрат индекса 2016г./2014г., Z</t>
    </r>
    <r>
      <rPr>
        <vertAlign val="superscript"/>
        <sz val="8"/>
        <color indexed="8"/>
        <rFont val="Times New Roman"/>
        <family val="1"/>
      </rPr>
      <t>2</t>
    </r>
  </si>
  <si>
    <t>Q 2016</t>
  </si>
  <si>
    <t>Сумма Q 2014-2016</t>
  </si>
  <si>
    <t>N 2016</t>
  </si>
  <si>
    <t>Сумма N 2014-2016</t>
  </si>
  <si>
    <r>
      <t>Уровень напряжения, кВ</t>
    </r>
    <r>
      <rPr>
        <sz val="14"/>
        <color indexed="10"/>
        <rFont val="Times New Roman"/>
        <family val="1"/>
      </rPr>
      <t xml:space="preserve"> </t>
    </r>
  </si>
  <si>
    <t>1.j</t>
  </si>
  <si>
    <t>Материал опоры (деревянные (j=1), металлические (j=2), железобетонные (j=3))</t>
  </si>
  <si>
    <t>1.j.k</t>
  </si>
  <si>
    <t>Тип провода (изолированный провод (k=1), неизолированный провод (k=2))</t>
  </si>
  <si>
    <t>1.j.k.l</t>
  </si>
  <si>
    <t>Материал провода (медный (l=1), стальной (l=2), сталеалюминиевый (l=3))</t>
  </si>
  <si>
    <t>1.j.k.l.m</t>
  </si>
  <si>
    <t>Cечение провода  (диапазон до 25 квадратных мм включительно (m=1), от 25 до 50 квадратных мм включительно (m=2), от 50 до 75 квадратных мм включительно (m=3), от 75 до 100 квадратных мм включительно (m=4), от 100 до 200 квадратных мм включительно (m=5), свыше 200 квадратных мм (m=6))</t>
  </si>
  <si>
    <t>&lt;пообъектная расшифровка&gt;</t>
  </si>
  <si>
    <t>2.j</t>
  </si>
  <si>
    <t>Способ прокладки кабельных линий (в траншеях (j=1), в блоках (j=2), в каналах (j=3), в туннелях и коллекторах (j=4), в галереях и эстакадах (j=5))</t>
  </si>
  <si>
    <t>2.j.k</t>
  </si>
  <si>
    <t>Одножильные (k=1) и трехжильные (k=2)</t>
  </si>
  <si>
    <t>2.j.k.l</t>
  </si>
  <si>
    <t>Кабели с резиновой и пластмассовой изоляцией (l=1), бумажной изоляцией (l=2)</t>
  </si>
  <si>
    <t>2.j.k.l.m</t>
  </si>
  <si>
    <t>3.j</t>
  </si>
  <si>
    <t>Реклоузеры (j=1), распределительные пункты (РП) (j=2), переключательные пункты (ПП) (j=3)</t>
  </si>
  <si>
    <t>3.j.k</t>
  </si>
  <si>
    <t>Номинальный ток до 100 А включительно (k=1), от 100 до 250 А включительно (k=2), от 250 до 500 А включительно (k=3), свыше 500 А (k=4)</t>
  </si>
  <si>
    <t>4.j</t>
  </si>
  <si>
    <t>Комплектные трансформаторные подстанции (КТП) (j=1), распределительные трансформаторные подстанции (РТП) (j=2)</t>
  </si>
  <si>
    <t>4.j.k</t>
  </si>
  <si>
    <t>Однотрансформаторные (k=1), двухтрансформаторные и более (k=2)</t>
  </si>
  <si>
    <t>4.j.k.l</t>
  </si>
  <si>
    <t>Трансформаторная мощность до 25 кВА включительно (l=1), от 25 до 100 кВА включительно (l=2), от 100 до 250 кВА включительно (l=3), от 250 до 500 кВА (l=4), от 500 до 900 кВА включительно (l=5), свыше 1000 кВА (l=6)</t>
  </si>
  <si>
    <t>5.j</t>
  </si>
  <si>
    <t>ПС 35 кВ (j=1), ПС 110 кВ и выше (j=2)</t>
  </si>
  <si>
    <t>Приложения №№ 1;5</t>
  </si>
  <si>
    <t>«Строительство ВЛ-0,4кВ от КТП № 42 в Долгишевском районе с.Сергиевка» (договор ТП № 15254-00256/120 от  21.05.2013г. Данылив И.С.)</t>
  </si>
  <si>
    <t>ВЛ, деревянные опоры, провод сталеалюминевый, сечение провода до 25 кв.мм</t>
  </si>
  <si>
    <t>ПРИМЕР (при заполнении удалить)</t>
  </si>
  <si>
    <t>1</t>
  </si>
  <si>
    <t>1.1.2.3.1</t>
  </si>
  <si>
    <t>2.1.1.1.3</t>
  </si>
  <si>
    <t>КЛ, в траншее, трёхжильные, резиновая и пластмассовая оболочка, сечение от 50 до 75 кв.мм</t>
  </si>
  <si>
    <t>3.1.2</t>
  </si>
  <si>
    <t>Реклоузер, 200А</t>
  </si>
  <si>
    <t>«Строительство  реклоузера на опоре № 58 ВЛ "Вышки" (договор ТП № 15254-00256/120 от  21.05.2015.)</t>
  </si>
  <si>
    <t>4. 1.1.3</t>
  </si>
  <si>
    <t>2016</t>
  </si>
  <si>
    <t>Строительство КТП от ПС Аэропорт (договор ТП № 1689-00582/24 от  21.05.2014.)</t>
  </si>
  <si>
    <t>КТП, однотрансформаторнаф, 250 кВА</t>
  </si>
  <si>
    <t>ПС. 35кВ</t>
  </si>
  <si>
    <t>5.2</t>
  </si>
  <si>
    <t>1-20</t>
  </si>
  <si>
    <t>колонку при заполнении удалить</t>
  </si>
  <si>
    <t xml:space="preserve"> работы и услуги производственного характера</t>
  </si>
  <si>
    <t>Субъект РФ</t>
  </si>
  <si>
    <t>Ульяновская область</t>
  </si>
  <si>
    <t>ИНН</t>
  </si>
  <si>
    <t>КПП</t>
  </si>
  <si>
    <t>Вид деятельности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</si>
  <si>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</si>
  <si>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</si>
  <si>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</si>
  <si>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</si>
  <si>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</si>
  <si>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</si>
  <si>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</si>
  <si>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</si>
  <si>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</si>
  <si>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>Период регулирования</t>
  </si>
  <si>
    <t>Наименование сетевой организации</t>
  </si>
  <si>
    <t>Технологическое присоединение</t>
  </si>
  <si>
    <t xml:space="preserve">Расходы на строительство объектов электросетевого хозяйства для целей технологического присоединения и для целей реализации иных мероприятий инвестиционной программы 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</si>
  <si>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2016 год  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</si>
  <si>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2015 год  </t>
  </si>
  <si>
    <r>
      <t>Расходы по выполнению мероприятий по технологическому присоединению, всего</t>
    </r>
    <r>
      <rPr>
        <sz val="14"/>
        <color indexed="8"/>
        <rFont val="Calibri"/>
        <family val="2"/>
      </rPr>
      <t>*</t>
    </r>
  </si>
  <si>
    <t>* Данные расходы подтверждаются обосновывающими материалами исходя из факта раздельного учёта по виду регулируемой деятельности "Технологическое присоединение к электрическим сетям"</t>
  </si>
  <si>
    <t>МП</t>
  </si>
  <si>
    <t>подпись</t>
  </si>
  <si>
    <t>Наименование категорий присоединения</t>
  </si>
  <si>
    <t>Напряжение присоединения, кВ</t>
  </si>
  <si>
    <t>Количество поданных заявок, шт (за отчётный период)</t>
  </si>
  <si>
    <t>Количество заключённых договоров, шт  (за отчётный период)</t>
  </si>
  <si>
    <t>Присоединяемая мощность по заключённым договорам, кВт</t>
  </si>
  <si>
    <t>Стоимость технологических присоединений по заключенным договорам, тыс.руб. без НДС</t>
  </si>
  <si>
    <t xml:space="preserve">Количесство выполненных договоров  </t>
  </si>
  <si>
    <t>Присоединённая мощность по выполненным договорам, кВт</t>
  </si>
  <si>
    <t xml:space="preserve">Выручка сетевой организации от оказания услуг по технологическому присоединению в соответствии с актами выполненных работ(тыс.руб. без НДС)
</t>
  </si>
  <si>
    <t>Фактические расходы на технологическое присоединение в соответствии с данными бухгалтерского учета (тыс. руб. без НДС)</t>
  </si>
  <si>
    <t>Прибыль (Убыток) полученный от оказания услуг по технологическому присоединению</t>
  </si>
  <si>
    <t>ВСЕГО</t>
  </si>
  <si>
    <t xml:space="preserve">Заключённых в отчётном периоде </t>
  </si>
  <si>
    <t xml:space="preserve">Заключённых в предыдущих периодах </t>
  </si>
  <si>
    <t>1.1</t>
  </si>
  <si>
    <t>до 15 кВт*</t>
  </si>
  <si>
    <t xml:space="preserve"> от 15 до 150 кВт, кроме указанных в п. 1</t>
  </si>
  <si>
    <t>свыше 150 кВт до 8900 кВт</t>
  </si>
  <si>
    <t>до 150 кВт</t>
  </si>
  <si>
    <t>6-10</t>
  </si>
  <si>
    <t>свыше 8900 кВт</t>
  </si>
  <si>
    <t>35-110</t>
  </si>
  <si>
    <t>И Т О  Г О</t>
  </si>
  <si>
    <t>*не превышающей 15 кВт включительно (с учетом мощности ранее присоединенных в этой точке присоединения энергопринимающих устройств), устанавливается исходя из стоимости мероприятий по технологическому присоединению в размере не более 550 рублей при присоединении заявителя по 3-й категории надежности (по одному источнику электроснабжения)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не более 300 метров в городах и поселках городского типа и не более 500 метров в сельской местности.</t>
  </si>
  <si>
    <t>до 15 кВт, кроме п.1.1</t>
  </si>
  <si>
    <t>Отчёт о произведённых технологических присоединениях к электрическим сетям за 2015 г.</t>
  </si>
  <si>
    <t>Отчёт о произведённых технологических присоединениях к электрическим сетям за 2016 г.</t>
  </si>
  <si>
    <t>Отчёт о произведённых технологических присоединениях к электрическим сетям за 2017 г.</t>
  </si>
  <si>
    <r>
      <t xml:space="preserve">Стоимость технологических присоединений </t>
    </r>
    <r>
      <rPr>
        <b/>
        <sz val="14"/>
        <color indexed="8"/>
        <rFont val="Times New Roman"/>
        <family val="1"/>
      </rPr>
      <t>по выполненным договорам</t>
    </r>
    <r>
      <rPr>
        <sz val="14"/>
        <color indexed="8"/>
        <rFont val="Times New Roman"/>
        <family val="1"/>
      </rPr>
      <t xml:space="preserve"> ( кроме мероприятий по строительству объектов "последней мили", С1), тыс.руб. без НДС</t>
    </r>
  </si>
  <si>
    <r>
      <t xml:space="preserve">Стоимость технологических присоединений </t>
    </r>
    <r>
      <rPr>
        <b/>
        <sz val="14"/>
        <color indexed="8"/>
        <rFont val="Times New Roman"/>
        <family val="1"/>
      </rPr>
      <t>по выполненным договорам</t>
    </r>
    <r>
      <rPr>
        <sz val="14"/>
        <color indexed="8"/>
        <rFont val="Times New Roman"/>
        <family val="1"/>
      </rPr>
      <t xml:space="preserve"> (мероприятия по строительству объектов "последней мили"), тыс.руб. без НДС</t>
    </r>
  </si>
  <si>
    <r>
      <rPr>
        <b/>
        <sz val="14"/>
        <color indexed="8"/>
        <rFont val="Times New Roman"/>
        <family val="1"/>
      </rPr>
      <t>Фактические расходы</t>
    </r>
    <r>
      <rPr>
        <sz val="14"/>
        <color indexed="8"/>
        <rFont val="Times New Roman"/>
        <family val="1"/>
      </rPr>
      <t xml:space="preserve"> на технологические присоединения (кроме мероприятий по строительству объектов "последней мили", С1), тыс. руб. без НДС</t>
    </r>
  </si>
  <si>
    <r>
      <rPr>
        <b/>
        <sz val="14"/>
        <color indexed="8"/>
        <rFont val="Times New Roman"/>
        <family val="1"/>
      </rPr>
      <t>Фактические расходы</t>
    </r>
    <r>
      <rPr>
        <sz val="14"/>
        <color indexed="8"/>
        <rFont val="Times New Roman"/>
        <family val="1"/>
      </rPr>
      <t xml:space="preserve"> на технологические присоединения (мероприятия по строительству объектов "последней мили"), тыс. руб. без НДС</t>
    </r>
  </si>
  <si>
    <t>15=11+12</t>
  </si>
  <si>
    <t>16=13+14</t>
  </si>
  <si>
    <t>17=15-16</t>
  </si>
  <si>
    <t>Таблица 1.3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</si>
  <si>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</si>
  <si>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</si>
  <si>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Отчетный период:</t>
  </si>
  <si>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</si>
  <si>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</si>
  <si>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</si>
  <si>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</si>
  <si>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из графы 4: по Субъекту РФ, указанному в заголовке
формы **</t>
  </si>
  <si>
    <t>из графы 5 по видам деятельности *</t>
  </si>
  <si>
    <t>За аналогичный период предыдущего года, всего по предприятию</t>
  </si>
  <si>
    <t>из графы 9: по Субъекту РФ, указанному в заголовке
формы **</t>
  </si>
  <si>
    <t>из графы 10 по видам деятельности *</t>
  </si>
  <si>
    <t>Примечания:
принцип разделения показателей
по субъектам РФ и по видам деятельности согласно ОРД предприятия</t>
  </si>
  <si>
    <t>Передача по распредели-тельным сетям</t>
  </si>
  <si>
    <t>Прочие виды деятельности</t>
  </si>
  <si>
    <t>Выручка (нетто) от продажи товаров,</t>
  </si>
  <si>
    <t>010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</si>
  <si>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</si>
  <si>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</si>
  <si>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</si>
  <si>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Себестоимость проданных товаров,</t>
  </si>
  <si>
    <t>020</t>
  </si>
  <si>
    <t>продукции, работ, услуг</t>
  </si>
  <si>
    <t>Валовая прибыль</t>
  </si>
  <si>
    <t>030</t>
  </si>
  <si>
    <t>Коммерческие расходы</t>
  </si>
  <si>
    <t>040</t>
  </si>
  <si>
    <t>Управленческие расходы</t>
  </si>
  <si>
    <t>050</t>
  </si>
  <si>
    <t>Прибыль (убыток) от продаж</t>
  </si>
  <si>
    <t>060</t>
  </si>
  <si>
    <t>Проценты к получению</t>
  </si>
  <si>
    <t>070</t>
  </si>
  <si>
    <t>Проценты к уплате</t>
  </si>
  <si>
    <t>080</t>
  </si>
  <si>
    <t>Прочие доходы</t>
  </si>
  <si>
    <t>090</t>
  </si>
  <si>
    <t>Прочие расходы</t>
  </si>
  <si>
    <t>100</t>
  </si>
  <si>
    <t>Прибыль до налогообложения</t>
  </si>
  <si>
    <t>Налог на прибыль</t>
  </si>
  <si>
    <t>120</t>
  </si>
  <si>
    <t>Чистая прибыль</t>
  </si>
  <si>
    <t>130</t>
  </si>
  <si>
    <t>Справочно: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</si>
  <si>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</si>
  <si>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</si>
  <si>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</si>
  <si>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</si>
  <si>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</si>
  <si>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</si>
  <si>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</si>
  <si>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</si>
  <si>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</si>
  <si>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</si>
  <si>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(подпись)</t>
  </si>
  <si>
    <t>(Фамилия, имя, отчество)</t>
  </si>
  <si>
    <t>Главный бухгалтер</t>
  </si>
  <si>
    <t>2016 год</t>
  </si>
  <si>
    <t>Таблица 1.6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</si>
  <si>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</si>
  <si>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</si>
  <si>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из графы 4:
по Субъекту РФ, указанному в заголовке формы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</si>
  <si>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</si>
  <si>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</si>
  <si>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</si>
  <si>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</si>
  <si>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</si>
  <si>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</si>
  <si>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</si>
  <si>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</si>
  <si>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</si>
  <si>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</si>
  <si>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</si>
  <si>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</si>
  <si>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</si>
  <si>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</si>
  <si>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</si>
  <si>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</si>
  <si>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</si>
  <si>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</si>
  <si>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</si>
  <si>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</si>
  <si>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</si>
  <si>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</si>
  <si>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</si>
  <si>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</si>
  <si>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</si>
  <si>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</si>
  <si>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</si>
  <si>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</si>
  <si>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</si>
  <si>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</si>
  <si>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</si>
  <si>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Управленческий персонал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</si>
  <si>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</si>
  <si>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</si>
  <si>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</si>
  <si>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</si>
  <si>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</si>
  <si>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</si>
  <si>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</si>
  <si>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</si>
  <si>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</si>
  <si>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</si>
  <si>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</si>
  <si>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</si>
  <si>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</si>
  <si>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</si>
  <si>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</si>
  <si>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</si>
  <si>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</si>
  <si>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</si>
  <si>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190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</si>
  <si>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</si>
  <si>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</si>
  <si>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</si>
  <si>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</si>
  <si>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</si>
  <si>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</si>
  <si>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</si>
  <si>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</si>
  <si>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</si>
  <si>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</si>
  <si>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</si>
  <si>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</si>
  <si>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</si>
  <si>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</si>
  <si>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</si>
  <si>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</si>
  <si>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</si>
  <si>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</si>
  <si>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</si>
  <si>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</si>
  <si>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</si>
  <si>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</si>
  <si>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</si>
  <si>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</si>
  <si>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</si>
  <si>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</si>
  <si>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</si>
  <si>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</si>
  <si>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</si>
  <si>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</si>
  <si>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</si>
  <si>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</si>
  <si>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</si>
  <si>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Приложение к таблице 1.6</t>
  </si>
  <si>
    <t>2017 год</t>
  </si>
  <si>
    <t>Ф О Р М А   Т П - 2 0 1 9</t>
  </si>
  <si>
    <t>Данные за 2017 год</t>
  </si>
  <si>
    <t xml:space="preserve">расходов на выполнение мероприятий по технологическому присоединению, предусмотренных подпунктами «а», «в» - «д» пункта 16 Методических указаний,  
за 2015-2017 годы (выполняется отдельно по мероприятиям, предусмотренным подпунктами «а», «в» - «д» пункта 16 Методических указаний) </t>
  </si>
  <si>
    <t>р у б.</t>
  </si>
  <si>
    <t>2017</t>
  </si>
  <si>
    <t>АО "ГНЦ НИИАР"</t>
  </si>
  <si>
    <t>7302040242</t>
  </si>
  <si>
    <t>732901001</t>
  </si>
  <si>
    <t>Россия, 433510, Ульяновская область, г. Димитровград, Западное шоссе, д.9</t>
  </si>
  <si>
    <t>Тузов Александр Александрович</t>
  </si>
  <si>
    <t>Трифонов Валерий Николаевич</t>
  </si>
  <si>
    <t>(84235) 7-99-29</t>
  </si>
  <si>
    <t>vntrifonov@niiar.ru</t>
  </si>
  <si>
    <t>(84235) 9-83-83</t>
  </si>
  <si>
    <t>экономист УЭК Энергохозяйства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</si>
</sst>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0.0"/>
    <numFmt numFmtId="173" formatCode="_-* #,##0_р_._-;\-* #,##0_р_._-;_-* &quot;-&quot;_р_._-;_-@_-"/>
    <numFmt numFmtId="174" formatCode="_(* #,##0.00_);_(* \(#,##0.00\);_(* &quot;-&quot;??_);_(@_)"/>
    <numFmt numFmtId="175" formatCode="#,##0_ ;\-#,##0\ "/>
    <numFmt numFmtId="176" formatCode="_-* #,##0.00_р_._-;\-* #,##0.00_р_._-;_-* \-??_р_._-;_-@_-"/>
    <numFmt numFmtId="177" formatCode="_-* #,##0.0_р_._-;\-* #,##0.0_р_._-;_-* &quot;-&quot;??_р_._-;_-@_-"/>
    <numFmt numFmtId="178" formatCode="0.0%"/>
    <numFmt numFmtId="179" formatCode="#,##0.0"/>
    <numFmt numFmtId="180" formatCode="_-* #,##0.00[$€-1]_-;\-* #,##0.00[$€-1]_-;_-* &quot;-&quot;??[$€-1]_-"/>
    <numFmt numFmtId="181" formatCode="0.000"/>
    <numFmt numFmtId="182" formatCode="#,##0.000"/>
  </numFmts>
  <fonts count="12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0"/>
      <name val="Times New Roman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i/>
      <sz val="14"/>
      <color indexed="60"/>
      <name val="Times New Roman"/>
      <family val="1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i/>
      <sz val="14"/>
      <color indexed="60"/>
      <name val="Times New Roman"/>
      <family val="1"/>
    </font>
    <font>
      <b/>
      <sz val="14"/>
      <color indexed="9"/>
      <name val="Times New Roman"/>
      <family val="1"/>
    </font>
    <font>
      <sz val="14"/>
      <color indexed="60"/>
      <name val="Times New Roman"/>
      <family val="1"/>
    </font>
    <font>
      <sz val="14"/>
      <color indexed="9"/>
      <name val="Times New Roman"/>
      <family val="1"/>
    </font>
    <font>
      <b/>
      <sz val="11"/>
      <color indexed="9"/>
      <name val="Times New Roman"/>
      <family val="1"/>
    </font>
    <font>
      <sz val="6"/>
      <color indexed="8"/>
      <name val="Times New Roman"/>
      <family val="1"/>
    </font>
    <font>
      <b/>
      <sz val="7"/>
      <color indexed="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rgb="FFC00000"/>
      <name val="Times New Roman"/>
      <family val="1"/>
    </font>
    <font>
      <b/>
      <i/>
      <sz val="11"/>
      <color rgb="FFC00000"/>
      <name val="Times New Roman"/>
      <family val="1"/>
    </font>
    <font>
      <i/>
      <sz val="14"/>
      <color rgb="FFC00000"/>
      <name val="Times New Roman"/>
      <family val="1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14"/>
      <color rgb="FFC00000"/>
      <name val="Times New Roman"/>
      <family val="1"/>
    </font>
    <font>
      <b/>
      <sz val="14"/>
      <color theme="0"/>
      <name val="Times New Roman"/>
      <family val="1"/>
    </font>
    <font>
      <sz val="14"/>
      <color rgb="FFC00000"/>
      <name val="Times New Roman"/>
      <family val="1"/>
    </font>
    <font>
      <sz val="14"/>
      <color theme="0"/>
      <name val="Times New Roman"/>
      <family val="1"/>
    </font>
    <font>
      <b/>
      <sz val="11"/>
      <color theme="0"/>
      <name val="Times New Roman"/>
      <family val="1"/>
    </font>
    <font>
      <b/>
      <sz val="7"/>
      <color theme="0"/>
      <name val="Times New Roman"/>
      <family val="1"/>
    </font>
    <font>
      <sz val="6"/>
      <color theme="1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4999800026416778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0" fontId="4" fillId="0" borderId="0">
      <alignment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92" fillId="24" borderId="0" applyNumberFormat="0" applyBorder="0" applyAlignment="0" applyProtection="0"/>
    <xf numFmtId="0" fontId="5" fillId="25" borderId="0" applyNumberFormat="0" applyBorder="0" applyAlignment="0" applyProtection="0"/>
    <xf numFmtId="0" fontId="92" fillId="26" borderId="0" applyNumberFormat="0" applyBorder="0" applyAlignment="0" applyProtection="0"/>
    <xf numFmtId="0" fontId="5" fillId="17" borderId="0" applyNumberFormat="0" applyBorder="0" applyAlignment="0" applyProtection="0"/>
    <xf numFmtId="0" fontId="92" fillId="27" borderId="0" applyNumberFormat="0" applyBorder="0" applyAlignment="0" applyProtection="0"/>
    <xf numFmtId="0" fontId="5" fillId="19" borderId="0" applyNumberFormat="0" applyBorder="0" applyAlignment="0" applyProtection="0"/>
    <xf numFmtId="0" fontId="92" fillId="28" borderId="0" applyNumberFormat="0" applyBorder="0" applyAlignment="0" applyProtection="0"/>
    <xf numFmtId="0" fontId="5" fillId="29" borderId="0" applyNumberFormat="0" applyBorder="0" applyAlignment="0" applyProtection="0"/>
    <xf numFmtId="0" fontId="92" fillId="30" borderId="0" applyNumberFormat="0" applyBorder="0" applyAlignment="0" applyProtection="0"/>
    <xf numFmtId="0" fontId="5" fillId="31" borderId="0" applyNumberFormat="0" applyBorder="0" applyAlignment="0" applyProtection="0"/>
    <xf numFmtId="0" fontId="92" fillId="32" borderId="0" applyNumberFormat="0" applyBorder="0" applyAlignment="0" applyProtection="0"/>
    <xf numFmtId="0" fontId="5" fillId="33" borderId="0" applyNumberFormat="0" applyBorder="0" applyAlignment="0" applyProtection="0"/>
    <xf numFmtId="0" fontId="46" fillId="0" borderId="1" applyNumberFormat="0" applyAlignment="0">
      <protection locked="0"/>
    </xf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47" fillId="0" borderId="0" applyFill="0" applyBorder="0" applyProtection="0">
      <alignment vertical="center"/>
    </xf>
    <xf numFmtId="0" fontId="48" fillId="0" borderId="0" applyNumberFormat="0" applyFill="0" applyBorder="0" applyAlignment="0" applyProtection="0"/>
    <xf numFmtId="0" fontId="46" fillId="34" borderId="1" applyNumberFormat="0" applyAlignment="0">
      <protection/>
    </xf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9" fillId="0" borderId="0" applyNumberFormat="0">
      <alignment horizontal="left"/>
      <protection/>
    </xf>
    <xf numFmtId="0" fontId="10" fillId="35" borderId="0">
      <alignment horizontal="left" vertical="top"/>
      <protection/>
    </xf>
    <xf numFmtId="0" fontId="11" fillId="35" borderId="0">
      <alignment horizontal="center" vertical="center"/>
      <protection/>
    </xf>
    <xf numFmtId="0" fontId="12" fillId="35" borderId="0">
      <alignment horizontal="center" vertical="center"/>
      <protection/>
    </xf>
    <xf numFmtId="0" fontId="13" fillId="35" borderId="0">
      <alignment horizontal="right" vertical="center"/>
      <protection/>
    </xf>
    <xf numFmtId="0" fontId="14" fillId="34" borderId="0">
      <alignment horizontal="right" vertical="center"/>
      <protection/>
    </xf>
    <xf numFmtId="0" fontId="14" fillId="34" borderId="0">
      <alignment horizontal="center" vertical="center"/>
      <protection/>
    </xf>
    <xf numFmtId="0" fontId="15" fillId="35" borderId="0">
      <alignment horizontal="center" vertical="center"/>
      <protection/>
    </xf>
    <xf numFmtId="0" fontId="14" fillId="35" borderId="0">
      <alignment horizontal="center" vertical="center"/>
      <protection/>
    </xf>
    <xf numFmtId="0" fontId="12" fillId="35" borderId="0">
      <alignment horizontal="center" vertical="center"/>
      <protection/>
    </xf>
    <xf numFmtId="0" fontId="16" fillId="11" borderId="0">
      <alignment horizontal="center" vertical="center"/>
      <protection/>
    </xf>
    <xf numFmtId="0" fontId="17" fillId="36" borderId="0">
      <alignment horizontal="center" vertical="center"/>
      <protection/>
    </xf>
    <xf numFmtId="0" fontId="15" fillId="36" borderId="0">
      <alignment horizontal="right" vertical="center"/>
      <protection/>
    </xf>
    <xf numFmtId="0" fontId="15" fillId="35" borderId="0">
      <alignment horizontal="right" vertical="center"/>
      <protection/>
    </xf>
    <xf numFmtId="0" fontId="14" fillId="35" borderId="0">
      <alignment horizontal="center" vertical="center"/>
      <protection/>
    </xf>
    <xf numFmtId="49" fontId="50" fillId="37" borderId="2" applyNumberFormat="0">
      <alignment horizontal="center" vertical="center"/>
      <protection/>
    </xf>
    <xf numFmtId="0" fontId="92" fillId="38" borderId="0" applyNumberFormat="0" applyBorder="0" applyAlignment="0" applyProtection="0"/>
    <xf numFmtId="0" fontId="5" fillId="39" borderId="0" applyNumberFormat="0" applyBorder="0" applyAlignment="0" applyProtection="0"/>
    <xf numFmtId="0" fontId="92" fillId="40" borderId="0" applyNumberFormat="0" applyBorder="0" applyAlignment="0" applyProtection="0"/>
    <xf numFmtId="0" fontId="5" fillId="41" borderId="0" applyNumberFormat="0" applyBorder="0" applyAlignment="0" applyProtection="0"/>
    <xf numFmtId="0" fontId="92" fillId="42" borderId="0" applyNumberFormat="0" applyBorder="0" applyAlignment="0" applyProtection="0"/>
    <xf numFmtId="0" fontId="5" fillId="43" borderId="0" applyNumberFormat="0" applyBorder="0" applyAlignment="0" applyProtection="0"/>
    <xf numFmtId="0" fontId="92" fillId="44" borderId="0" applyNumberFormat="0" applyBorder="0" applyAlignment="0" applyProtection="0"/>
    <xf numFmtId="0" fontId="5" fillId="29" borderId="0" applyNumberFormat="0" applyBorder="0" applyAlignment="0" applyProtection="0"/>
    <xf numFmtId="0" fontId="92" fillId="45" borderId="0" applyNumberFormat="0" applyBorder="0" applyAlignment="0" applyProtection="0"/>
    <xf numFmtId="0" fontId="5" fillId="31" borderId="0" applyNumberFormat="0" applyBorder="0" applyAlignment="0" applyProtection="0"/>
    <xf numFmtId="0" fontId="92" fillId="46" borderId="0" applyNumberFormat="0" applyBorder="0" applyAlignment="0" applyProtection="0"/>
    <xf numFmtId="0" fontId="5" fillId="47" borderId="0" applyNumberFormat="0" applyBorder="0" applyAlignment="0" applyProtection="0"/>
    <xf numFmtId="171" fontId="3" fillId="0" borderId="3">
      <alignment/>
      <protection locked="0"/>
    </xf>
    <xf numFmtId="0" fontId="93" fillId="48" borderId="4" applyNumberFormat="0" applyAlignment="0" applyProtection="0"/>
    <xf numFmtId="0" fontId="18" fillId="13" borderId="1" applyNumberFormat="0" applyAlignment="0" applyProtection="0"/>
    <xf numFmtId="0" fontId="94" fillId="49" borderId="5" applyNumberFormat="0" applyAlignment="0" applyProtection="0"/>
    <xf numFmtId="0" fontId="19" fillId="34" borderId="6" applyNumberFormat="0" applyAlignment="0" applyProtection="0"/>
    <xf numFmtId="0" fontId="95" fillId="49" borderId="4" applyNumberFormat="0" applyAlignment="0" applyProtection="0"/>
    <xf numFmtId="0" fontId="20" fillId="34" borderId="1" applyNumberFormat="0" applyAlignment="0" applyProtection="0"/>
    <xf numFmtId="0" fontId="9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97" fillId="0" borderId="7" applyNumberFormat="0" applyFill="0" applyAlignment="0" applyProtection="0"/>
    <xf numFmtId="0" fontId="22" fillId="0" borderId="8" applyNumberFormat="0" applyFill="0" applyAlignment="0" applyProtection="0"/>
    <xf numFmtId="0" fontId="98" fillId="0" borderId="9" applyNumberFormat="0" applyFill="0" applyAlignment="0" applyProtection="0"/>
    <xf numFmtId="0" fontId="23" fillId="0" borderId="10" applyNumberFormat="0" applyFill="0" applyAlignment="0" applyProtection="0"/>
    <xf numFmtId="0" fontId="99" fillId="0" borderId="11" applyNumberFormat="0" applyFill="0" applyAlignment="0" applyProtection="0"/>
    <xf numFmtId="0" fontId="24" fillId="0" borderId="12" applyNumberFormat="0" applyFill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Border="0">
      <alignment horizontal="center" vertical="center" wrapText="1"/>
      <protection/>
    </xf>
    <xf numFmtId="171" fontId="26" fillId="11" borderId="3">
      <alignment/>
      <protection/>
    </xf>
    <xf numFmtId="4" fontId="27" fillId="50" borderId="14" applyBorder="0">
      <alignment horizontal="right"/>
      <protection/>
    </xf>
    <xf numFmtId="0" fontId="100" fillId="0" borderId="15" applyNumberFormat="0" applyFill="0" applyAlignment="0" applyProtection="0"/>
    <xf numFmtId="0" fontId="28" fillId="0" borderId="16" applyNumberFormat="0" applyFill="0" applyAlignment="0" applyProtection="0"/>
    <xf numFmtId="0" fontId="101" fillId="51" borderId="17" applyNumberFormat="0" applyAlignment="0" applyProtection="0"/>
    <xf numFmtId="0" fontId="29" fillId="37" borderId="18" applyNumberFormat="0" applyAlignment="0" applyProtection="0"/>
    <xf numFmtId="0" fontId="30" fillId="0" borderId="0">
      <alignment horizontal="center" vertical="top" wrapText="1"/>
      <protection/>
    </xf>
    <xf numFmtId="0" fontId="31" fillId="0" borderId="0">
      <alignment horizontal="centerContinuous" vertical="center" wrapText="1"/>
      <protection/>
    </xf>
    <xf numFmtId="0" fontId="32" fillId="7" borderId="0" applyFill="0">
      <alignment wrapText="1"/>
      <protection/>
    </xf>
    <xf numFmtId="0" fontId="10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3" fillId="52" borderId="0" applyNumberFormat="0" applyBorder="0" applyAlignment="0" applyProtection="0"/>
    <xf numFmtId="0" fontId="34" fillId="50" borderId="0" applyNumberFormat="0" applyBorder="0" applyAlignment="0" applyProtection="0"/>
    <xf numFmtId="0" fontId="3" fillId="0" borderId="0">
      <alignment/>
      <protection/>
    </xf>
    <xf numFmtId="49" fontId="27" fillId="0" borderId="0" applyBorder="0">
      <alignment vertical="top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19" borderId="0" applyNumberFormat="0" applyBorder="0" applyAlignment="0">
      <protection/>
    </xf>
    <xf numFmtId="0" fontId="3" fillId="0" borderId="0">
      <alignment/>
      <protection/>
    </xf>
    <xf numFmtId="49" fontId="27" fillId="0" borderId="0" applyBorder="0">
      <alignment vertical="top"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27" fillId="19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horizontal="left" vertical="center"/>
      <protection/>
    </xf>
    <xf numFmtId="0" fontId="104" fillId="53" borderId="0" applyNumberFormat="0" applyBorder="0" applyAlignment="0" applyProtection="0"/>
    <xf numFmtId="0" fontId="35" fillId="5" borderId="0" applyNumberFormat="0" applyBorder="0" applyAlignment="0" applyProtection="0"/>
    <xf numFmtId="172" fontId="36" fillId="50" borderId="19" applyNumberFormat="0" applyBorder="0" applyAlignment="0">
      <protection locked="0"/>
    </xf>
    <xf numFmtId="0" fontId="10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54" borderId="20" applyNumberFormat="0" applyFont="0" applyAlignment="0" applyProtection="0"/>
    <xf numFmtId="0" fontId="1" fillId="36" borderId="21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06" fillId="0" borderId="22" applyNumberFormat="0" applyFill="0" applyAlignment="0" applyProtection="0"/>
    <xf numFmtId="0" fontId="39" fillId="0" borderId="23" applyNumberFormat="0" applyFill="0" applyAlignment="0" applyProtection="0"/>
    <xf numFmtId="0" fontId="4" fillId="0" borderId="0">
      <alignment/>
      <protection/>
    </xf>
    <xf numFmtId="0" fontId="10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9" fontId="32" fillId="0" borderId="0">
      <alignment horizontal="center"/>
      <protection/>
    </xf>
    <xf numFmtId="17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3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27" fillId="7" borderId="0" applyBorder="0">
      <alignment horizontal="right"/>
      <protection/>
    </xf>
    <xf numFmtId="4" fontId="27" fillId="13" borderId="24" applyBorder="0">
      <alignment horizontal="right"/>
      <protection/>
    </xf>
    <xf numFmtId="4" fontId="27" fillId="7" borderId="14" applyFont="0" applyBorder="0">
      <alignment horizontal="right"/>
      <protection/>
    </xf>
    <xf numFmtId="0" fontId="108" fillId="55" borderId="0" applyNumberFormat="0" applyBorder="0" applyAlignment="0" applyProtection="0"/>
    <xf numFmtId="0" fontId="41" fillId="7" borderId="0" applyNumberFormat="0" applyBorder="0" applyAlignment="0" applyProtection="0"/>
  </cellStyleXfs>
  <cellXfs count="481">
    <xf numFmtId="0" fontId="0" fillId="0" borderId="0" xfId="0" applyFont="1" applyAlignment="1">
      <alignment/>
    </xf>
    <xf numFmtId="0" fontId="109" fillId="0" borderId="0" xfId="0" applyFont="1" applyAlignment="1">
      <alignment horizontal="right" vertical="center"/>
    </xf>
    <xf numFmtId="0" fontId="0" fillId="0" borderId="0" xfId="0" applyAlignment="1">
      <alignment horizontal="justify" vertical="center"/>
    </xf>
    <xf numFmtId="0" fontId="109" fillId="0" borderId="0" xfId="0" applyFont="1" applyAlignment="1">
      <alignment horizontal="justify" vertical="center"/>
    </xf>
    <xf numFmtId="0" fontId="109" fillId="0" borderId="14" xfId="0" applyFont="1" applyBorder="1" applyAlignment="1">
      <alignment vertical="center" wrapText="1"/>
    </xf>
    <xf numFmtId="0" fontId="109" fillId="0" borderId="0" xfId="0" applyFont="1" applyFill="1" applyBorder="1" applyAlignment="1">
      <alignment horizontal="center" vertical="center" wrapText="1"/>
    </xf>
    <xf numFmtId="165" fontId="0" fillId="0" borderId="0" xfId="333" applyFont="1" applyAlignment="1">
      <alignment/>
    </xf>
    <xf numFmtId="165" fontId="109" fillId="0" borderId="14" xfId="333" applyFont="1" applyBorder="1" applyAlignment="1">
      <alignment vertical="center" wrapText="1"/>
    </xf>
    <xf numFmtId="0" fontId="109" fillId="56" borderId="14" xfId="0" applyFont="1" applyFill="1" applyBorder="1" applyAlignment="1">
      <alignment/>
    </xf>
    <xf numFmtId="177" fontId="0" fillId="0" borderId="0" xfId="333" applyNumberFormat="1" applyFont="1" applyAlignment="1">
      <alignment/>
    </xf>
    <xf numFmtId="0" fontId="109" fillId="0" borderId="0" xfId="0" applyFont="1" applyAlignment="1">
      <alignment/>
    </xf>
    <xf numFmtId="0" fontId="110" fillId="0" borderId="14" xfId="0" applyFont="1" applyFill="1" applyBorder="1" applyAlignment="1">
      <alignment vertical="center" wrapText="1"/>
    </xf>
    <xf numFmtId="165" fontId="110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78" fontId="110" fillId="0" borderId="14" xfId="322" applyNumberFormat="1" applyFont="1" applyBorder="1" applyAlignment="1">
      <alignment/>
    </xf>
    <xf numFmtId="0" fontId="109" fillId="0" borderId="14" xfId="0" applyFont="1" applyFill="1" applyBorder="1" applyAlignment="1">
      <alignment/>
    </xf>
    <xf numFmtId="181" fontId="109" fillId="56" borderId="14" xfId="0" applyNumberFormat="1" applyFont="1" applyFill="1" applyBorder="1" applyAlignment="1">
      <alignment/>
    </xf>
    <xf numFmtId="0" fontId="111" fillId="0" borderId="0" xfId="0" applyFont="1" applyAlignment="1">
      <alignment/>
    </xf>
    <xf numFmtId="0" fontId="109" fillId="0" borderId="14" xfId="0" applyFont="1" applyFill="1" applyBorder="1" applyAlignment="1">
      <alignment horizontal="center" vertical="center" wrapText="1"/>
    </xf>
    <xf numFmtId="166" fontId="109" fillId="0" borderId="14" xfId="333" applyNumberFormat="1" applyFont="1" applyBorder="1" applyAlignment="1">
      <alignment/>
    </xf>
    <xf numFmtId="177" fontId="110" fillId="0" borderId="14" xfId="333" applyNumberFormat="1" applyFont="1" applyBorder="1" applyAlignment="1">
      <alignment/>
    </xf>
    <xf numFmtId="177" fontId="110" fillId="57" borderId="14" xfId="333" applyNumberFormat="1" applyFont="1" applyFill="1" applyBorder="1" applyAlignment="1">
      <alignment/>
    </xf>
    <xf numFmtId="165" fontId="109" fillId="0" borderId="14" xfId="333" applyFont="1" applyBorder="1" applyAlignment="1">
      <alignment/>
    </xf>
    <xf numFmtId="165" fontId="109" fillId="57" borderId="14" xfId="333" applyFont="1" applyFill="1" applyBorder="1" applyAlignment="1">
      <alignment/>
    </xf>
    <xf numFmtId="165" fontId="110" fillId="57" borderId="14" xfId="333" applyFont="1" applyFill="1" applyBorder="1" applyAlignment="1">
      <alignment horizontal="center" vertical="center"/>
    </xf>
    <xf numFmtId="165" fontId="110" fillId="57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12" fillId="58" borderId="14" xfId="376" applyNumberFormat="1" applyFont="1" applyFill="1" applyBorder="1" applyAlignment="1">
      <alignment horizontal="center" vertical="center"/>
    </xf>
    <xf numFmtId="3" fontId="112" fillId="58" borderId="14" xfId="376" applyNumberFormat="1" applyFont="1" applyFill="1" applyBorder="1" applyAlignment="1">
      <alignment horizontal="center" vertical="center"/>
    </xf>
    <xf numFmtId="0" fontId="0" fillId="58" borderId="0" xfId="0" applyFill="1" applyAlignment="1">
      <alignment/>
    </xf>
    <xf numFmtId="49" fontId="112" fillId="58" borderId="14" xfId="0" applyNumberFormat="1" applyFont="1" applyFill="1" applyBorder="1" applyAlignment="1">
      <alignment horizontal="center" vertical="center"/>
    </xf>
    <xf numFmtId="4" fontId="112" fillId="58" borderId="14" xfId="0" applyNumberFormat="1" applyFont="1" applyFill="1" applyBorder="1" applyAlignment="1">
      <alignment horizontal="center" vertical="center"/>
    </xf>
    <xf numFmtId="49" fontId="111" fillId="58" borderId="14" xfId="376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65" fontId="0" fillId="0" borderId="0" xfId="333" applyFont="1" applyFill="1" applyAlignment="1">
      <alignment/>
    </xf>
    <xf numFmtId="165" fontId="109" fillId="0" borderId="0" xfId="333" applyFont="1" applyFill="1" applyAlignment="1">
      <alignment horizontal="right" vertical="center"/>
    </xf>
    <xf numFmtId="0" fontId="109" fillId="0" borderId="0" xfId="0" applyFont="1" applyAlignment="1">
      <alignment horizontal="center" vertical="center"/>
    </xf>
    <xf numFmtId="0" fontId="109" fillId="0" borderId="14" xfId="0" applyFont="1" applyBorder="1" applyAlignment="1">
      <alignment horizontal="center" vertical="center" wrapText="1"/>
    </xf>
    <xf numFmtId="0" fontId="109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9" fillId="0" borderId="25" xfId="0" applyFont="1" applyBorder="1" applyAlignment="1">
      <alignment vertical="center" wrapText="1"/>
    </xf>
    <xf numFmtId="0" fontId="109" fillId="0" borderId="0" xfId="0" applyFont="1" applyBorder="1" applyAlignment="1">
      <alignment horizontal="center" vertical="center" wrapText="1"/>
    </xf>
    <xf numFmtId="0" fontId="109" fillId="0" borderId="0" xfId="0" applyFont="1" applyBorder="1" applyAlignment="1">
      <alignment horizontal="left" vertical="center" wrapText="1" indent="5"/>
    </xf>
    <xf numFmtId="165" fontId="109" fillId="0" borderId="0" xfId="333" applyFont="1" applyBorder="1" applyAlignment="1">
      <alignment vertical="center" wrapText="1"/>
    </xf>
    <xf numFmtId="0" fontId="109" fillId="0" borderId="0" xfId="0" applyFont="1" applyBorder="1" applyAlignment="1">
      <alignment vertical="center" wrapText="1"/>
    </xf>
    <xf numFmtId="165" fontId="110" fillId="0" borderId="0" xfId="0" applyNumberFormat="1" applyFont="1" applyBorder="1" applyAlignment="1">
      <alignment/>
    </xf>
    <xf numFmtId="181" fontId="109" fillId="0" borderId="0" xfId="0" applyNumberFormat="1" applyFont="1" applyFill="1" applyBorder="1" applyAlignment="1">
      <alignment/>
    </xf>
    <xf numFmtId="1" fontId="112" fillId="58" borderId="26" xfId="376" applyNumberFormat="1" applyFont="1" applyFill="1" applyBorder="1" applyAlignment="1">
      <alignment horizontal="center" vertical="center"/>
    </xf>
    <xf numFmtId="0" fontId="109" fillId="0" borderId="14" xfId="0" applyFont="1" applyBorder="1" applyAlignment="1">
      <alignment horizontal="justify" vertical="center" wrapText="1"/>
    </xf>
    <xf numFmtId="1" fontId="111" fillId="58" borderId="26" xfId="376" applyNumberFormat="1" applyFont="1" applyFill="1" applyBorder="1" applyAlignment="1">
      <alignment horizontal="center" vertical="center"/>
    </xf>
    <xf numFmtId="4" fontId="111" fillId="58" borderId="14" xfId="376" applyNumberFormat="1" applyFont="1" applyFill="1" applyBorder="1" applyAlignment="1">
      <alignment horizontal="center" vertical="center"/>
    </xf>
    <xf numFmtId="4" fontId="0" fillId="58" borderId="0" xfId="0" applyNumberFormat="1" applyFill="1" applyAlignment="1">
      <alignment/>
    </xf>
    <xf numFmtId="3" fontId="111" fillId="58" borderId="14" xfId="376" applyNumberFormat="1" applyFont="1" applyFill="1" applyBorder="1" applyAlignment="1">
      <alignment horizontal="center" vertical="center"/>
    </xf>
    <xf numFmtId="179" fontId="111" fillId="58" borderId="14" xfId="0" applyNumberFormat="1" applyFont="1" applyFill="1" applyBorder="1" applyAlignment="1">
      <alignment horizontal="center" vertical="center"/>
    </xf>
    <xf numFmtId="3" fontId="111" fillId="58" borderId="14" xfId="0" applyNumberFormat="1" applyFont="1" applyFill="1" applyBorder="1" applyAlignment="1">
      <alignment horizontal="center" vertical="center"/>
    </xf>
    <xf numFmtId="0" fontId="110" fillId="0" borderId="14" xfId="0" applyFont="1" applyBorder="1" applyAlignment="1">
      <alignment horizontal="justify" vertical="center" wrapText="1"/>
    </xf>
    <xf numFmtId="0" fontId="56" fillId="0" borderId="14" xfId="0" applyFont="1" applyBorder="1" applyAlignment="1">
      <alignment horizontal="justify" vertical="center" wrapText="1"/>
    </xf>
    <xf numFmtId="0" fontId="110" fillId="0" borderId="27" xfId="0" applyFont="1" applyBorder="1" applyAlignment="1">
      <alignment horizontal="justify" vertical="center" wrapText="1"/>
    </xf>
    <xf numFmtId="1" fontId="109" fillId="0" borderId="28" xfId="0" applyNumberFormat="1" applyFont="1" applyBorder="1" applyAlignment="1">
      <alignment horizontal="center" vertical="center" wrapText="1"/>
    </xf>
    <xf numFmtId="49" fontId="109" fillId="0" borderId="27" xfId="0" applyNumberFormat="1" applyFont="1" applyBorder="1" applyAlignment="1">
      <alignment horizontal="center" vertical="center" wrapText="1"/>
    </xf>
    <xf numFmtId="0" fontId="113" fillId="0" borderId="14" xfId="0" applyFont="1" applyFill="1" applyBorder="1" applyAlignment="1">
      <alignment horizontal="center" vertical="center"/>
    </xf>
    <xf numFmtId="1" fontId="113" fillId="58" borderId="26" xfId="376" applyNumberFormat="1" applyFont="1" applyFill="1" applyBorder="1" applyAlignment="1">
      <alignment horizontal="center" vertical="center"/>
    </xf>
    <xf numFmtId="49" fontId="114" fillId="58" borderId="14" xfId="376" applyNumberFormat="1" applyFont="1" applyFill="1" applyBorder="1" applyAlignment="1">
      <alignment horizontal="center" vertical="center"/>
    </xf>
    <xf numFmtId="4" fontId="113" fillId="0" borderId="14" xfId="376" applyNumberFormat="1" applyFont="1" applyFill="1" applyBorder="1" applyAlignment="1">
      <alignment horizontal="center" vertical="center"/>
    </xf>
    <xf numFmtId="0" fontId="113" fillId="0" borderId="14" xfId="0" applyFont="1" applyFill="1" applyBorder="1" applyAlignment="1">
      <alignment horizontal="center" vertical="center" wrapText="1"/>
    </xf>
    <xf numFmtId="0" fontId="113" fillId="0" borderId="14" xfId="153" applyFont="1" applyFill="1" applyBorder="1" applyAlignment="1">
      <alignment horizontal="center" vertical="center" wrapText="1"/>
      <protection/>
    </xf>
    <xf numFmtId="49" fontId="113" fillId="0" borderId="14" xfId="0" applyNumberFormat="1" applyFont="1" applyFill="1" applyBorder="1" applyAlignment="1">
      <alignment horizontal="center" vertical="center"/>
    </xf>
    <xf numFmtId="49" fontId="113" fillId="0" borderId="14" xfId="376" applyNumberFormat="1" applyFont="1" applyFill="1" applyBorder="1" applyAlignment="1">
      <alignment horizontal="center" vertical="center"/>
    </xf>
    <xf numFmtId="4" fontId="113" fillId="0" borderId="14" xfId="0" applyNumberFormat="1" applyFont="1" applyFill="1" applyBorder="1" applyAlignment="1">
      <alignment horizontal="center" vertical="center"/>
    </xf>
    <xf numFmtId="4" fontId="114" fillId="58" borderId="14" xfId="376" applyNumberFormat="1" applyFont="1" applyFill="1" applyBorder="1" applyAlignment="1">
      <alignment horizontal="center" vertical="center"/>
    </xf>
    <xf numFmtId="1" fontId="113" fillId="0" borderId="0" xfId="0" applyNumberFormat="1" applyFont="1" applyAlignment="1">
      <alignment horizontal="center" vertical="center"/>
    </xf>
    <xf numFmtId="49" fontId="113" fillId="0" borderId="14" xfId="0" applyNumberFormat="1" applyFont="1" applyFill="1" applyBorder="1" applyAlignment="1">
      <alignment horizontal="center" vertical="center" wrapText="1"/>
    </xf>
    <xf numFmtId="49" fontId="115" fillId="0" borderId="14" xfId="0" applyNumberFormat="1" applyFont="1" applyBorder="1" applyAlignment="1">
      <alignment horizontal="justify" vertical="center" wrapText="1"/>
    </xf>
    <xf numFmtId="0" fontId="115" fillId="0" borderId="14" xfId="0" applyFont="1" applyBorder="1" applyAlignment="1">
      <alignment horizontal="justify" vertical="center" wrapText="1"/>
    </xf>
    <xf numFmtId="0" fontId="113" fillId="58" borderId="14" xfId="0" applyFont="1" applyFill="1" applyBorder="1" applyAlignment="1">
      <alignment horizontal="center" vertical="center"/>
    </xf>
    <xf numFmtId="0" fontId="113" fillId="58" borderId="14" xfId="172" applyFont="1" applyFill="1" applyBorder="1" applyAlignment="1">
      <alignment horizontal="left" vertical="top" wrapText="1"/>
      <protection/>
    </xf>
    <xf numFmtId="49" fontId="113" fillId="58" borderId="14" xfId="0" applyNumberFormat="1" applyFont="1" applyFill="1" applyBorder="1" applyAlignment="1">
      <alignment horizontal="center" vertical="center"/>
    </xf>
    <xf numFmtId="3" fontId="113" fillId="58" borderId="14" xfId="0" applyNumberFormat="1" applyFont="1" applyFill="1" applyBorder="1" applyAlignment="1">
      <alignment horizontal="center" vertical="center"/>
    </xf>
    <xf numFmtId="4" fontId="113" fillId="0" borderId="14" xfId="336" applyNumberFormat="1" applyFont="1" applyFill="1" applyBorder="1" applyAlignment="1">
      <alignment horizontal="center" vertical="center" wrapText="1"/>
    </xf>
    <xf numFmtId="0" fontId="113" fillId="58" borderId="14" xfId="0" applyFont="1" applyFill="1" applyBorder="1" applyAlignment="1">
      <alignment horizontal="center" vertical="center" wrapText="1"/>
    </xf>
    <xf numFmtId="0" fontId="113" fillId="58" borderId="14" xfId="172" applyFont="1" applyFill="1" applyBorder="1" applyAlignment="1">
      <alignment horizontal="left" vertical="center" wrapText="1"/>
      <protection/>
    </xf>
    <xf numFmtId="0" fontId="100" fillId="56" borderId="0" xfId="0" applyFont="1" applyFill="1" applyAlignment="1">
      <alignment horizontal="center" vertical="center"/>
    </xf>
    <xf numFmtId="49" fontId="109" fillId="0" borderId="29" xfId="0" applyNumberFormat="1" applyFont="1" applyBorder="1" applyAlignment="1">
      <alignment horizontal="center"/>
    </xf>
    <xf numFmtId="0" fontId="109" fillId="0" borderId="29" xfId="0" applyFont="1" applyBorder="1" applyAlignment="1">
      <alignment horizontal="center"/>
    </xf>
    <xf numFmtId="0" fontId="116" fillId="0" borderId="0" xfId="0" applyFont="1" applyAlignment="1">
      <alignment/>
    </xf>
    <xf numFmtId="0" fontId="117" fillId="0" borderId="0" xfId="0" applyFont="1" applyAlignment="1">
      <alignment horizontal="right"/>
    </xf>
    <xf numFmtId="0" fontId="0" fillId="0" borderId="30" xfId="0" applyBorder="1" applyAlignment="1">
      <alignment horizontal="center"/>
    </xf>
    <xf numFmtId="0" fontId="118" fillId="0" borderId="0" xfId="0" applyFont="1" applyAlignment="1">
      <alignment horizontal="right"/>
    </xf>
    <xf numFmtId="0" fontId="92" fillId="59" borderId="0" xfId="0" applyFont="1" applyFill="1" applyAlignment="1">
      <alignment/>
    </xf>
    <xf numFmtId="0" fontId="92" fillId="60" borderId="0" xfId="314" applyFont="1" applyFill="1" applyBorder="1" applyAlignment="1" applyProtection="1">
      <alignment horizontal="right" vertical="center" wrapText="1" indent="1"/>
      <protection/>
    </xf>
    <xf numFmtId="49" fontId="92" fillId="60" borderId="0" xfId="314" applyNumberFormat="1" applyFont="1" applyFill="1" applyBorder="1" applyAlignment="1" applyProtection="1">
      <alignment horizontal="right" vertical="center" wrapText="1" indent="1"/>
      <protection/>
    </xf>
    <xf numFmtId="0" fontId="109" fillId="61" borderId="31" xfId="0" applyFont="1" applyFill="1" applyBorder="1" applyAlignment="1">
      <alignment horizontal="center" vertical="center" wrapText="1"/>
    </xf>
    <xf numFmtId="0" fontId="115" fillId="61" borderId="32" xfId="0" applyFont="1" applyFill="1" applyBorder="1" applyAlignment="1">
      <alignment horizontal="center" vertical="center" wrapText="1"/>
    </xf>
    <xf numFmtId="0" fontId="109" fillId="61" borderId="33" xfId="0" applyFont="1" applyFill="1" applyBorder="1" applyAlignment="1">
      <alignment horizontal="center" vertical="center" wrapText="1"/>
    </xf>
    <xf numFmtId="1" fontId="109" fillId="61" borderId="33" xfId="0" applyNumberFormat="1" applyFont="1" applyFill="1" applyBorder="1" applyAlignment="1">
      <alignment horizontal="center" vertical="center" wrapText="1"/>
    </xf>
    <xf numFmtId="0" fontId="109" fillId="61" borderId="34" xfId="0" applyFont="1" applyFill="1" applyBorder="1" applyAlignment="1">
      <alignment horizontal="center" vertical="center" wrapText="1"/>
    </xf>
    <xf numFmtId="0" fontId="110" fillId="0" borderId="0" xfId="0" applyFont="1" applyBorder="1" applyAlignment="1">
      <alignment horizontal="center" vertical="center"/>
    </xf>
    <xf numFmtId="0" fontId="109" fillId="12" borderId="35" xfId="0" applyFont="1" applyFill="1" applyBorder="1" applyAlignment="1">
      <alignment vertical="center"/>
    </xf>
    <xf numFmtId="0" fontId="109" fillId="12" borderId="36" xfId="0" applyFont="1" applyFill="1" applyBorder="1" applyAlignment="1">
      <alignment horizontal="center"/>
    </xf>
    <xf numFmtId="0" fontId="60" fillId="0" borderId="0" xfId="153" applyNumberFormat="1" applyFont="1" applyBorder="1" applyAlignment="1">
      <alignment horizontal="left"/>
      <protection/>
    </xf>
    <xf numFmtId="0" fontId="60" fillId="0" borderId="0" xfId="153" applyNumberFormat="1" applyFont="1" applyBorder="1" applyAlignment="1">
      <alignment horizontal="right"/>
      <protection/>
    </xf>
    <xf numFmtId="0" fontId="61" fillId="0" borderId="0" xfId="153" applyNumberFormat="1" applyFont="1" applyBorder="1" applyAlignment="1">
      <alignment horizontal="left"/>
      <protection/>
    </xf>
    <xf numFmtId="0" fontId="62" fillId="0" borderId="0" xfId="153" applyNumberFormat="1" applyFont="1" applyBorder="1" applyAlignment="1">
      <alignment horizontal="left"/>
      <protection/>
    </xf>
    <xf numFmtId="0" fontId="63" fillId="0" borderId="0" xfId="153" applyNumberFormat="1" applyFont="1" applyBorder="1" applyAlignment="1">
      <alignment horizontal="center" vertical="center" wrapText="1"/>
      <protection/>
    </xf>
    <xf numFmtId="0" fontId="63" fillId="0" borderId="0" xfId="153" applyNumberFormat="1" applyFont="1" applyBorder="1" applyAlignment="1">
      <alignment horizontal="center" vertical="top"/>
      <protection/>
    </xf>
    <xf numFmtId="0" fontId="64" fillId="0" borderId="37" xfId="153" applyNumberFormat="1" applyFont="1" applyBorder="1" applyAlignment="1">
      <alignment horizontal="left" vertical="center"/>
      <protection/>
    </xf>
    <xf numFmtId="0" fontId="64" fillId="0" borderId="0" xfId="153" applyNumberFormat="1" applyFont="1" applyBorder="1" applyAlignment="1">
      <alignment horizontal="left" vertical="center"/>
      <protection/>
    </xf>
    <xf numFmtId="0" fontId="64" fillId="0" borderId="38" xfId="153" applyNumberFormat="1" applyFont="1" applyBorder="1" applyAlignment="1">
      <alignment horizontal="left" vertical="center"/>
      <protection/>
    </xf>
    <xf numFmtId="0" fontId="64" fillId="0" borderId="39" xfId="153" applyNumberFormat="1" applyFont="1" applyBorder="1" applyAlignment="1">
      <alignment horizontal="left" vertical="center"/>
      <protection/>
    </xf>
    <xf numFmtId="0" fontId="64" fillId="0" borderId="25" xfId="153" applyNumberFormat="1" applyFont="1" applyBorder="1" applyAlignment="1">
      <alignment horizontal="left" vertical="center"/>
      <protection/>
    </xf>
    <xf numFmtId="0" fontId="63" fillId="0" borderId="25" xfId="153" applyNumberFormat="1" applyFont="1" applyBorder="1" applyAlignment="1">
      <alignment horizontal="left" vertical="center"/>
      <protection/>
    </xf>
    <xf numFmtId="0" fontId="63" fillId="0" borderId="0" xfId="153" applyNumberFormat="1" applyFont="1" applyBorder="1" applyAlignment="1">
      <alignment horizontal="left" vertical="center"/>
      <protection/>
    </xf>
    <xf numFmtId="0" fontId="64" fillId="0" borderId="0" xfId="153" applyNumberFormat="1" applyFont="1" applyBorder="1" applyAlignment="1">
      <alignment horizontal="left"/>
      <protection/>
    </xf>
    <xf numFmtId="0" fontId="65" fillId="0" borderId="0" xfId="153" applyNumberFormat="1" applyFont="1" applyBorder="1" applyAlignment="1">
      <alignment horizontal="left"/>
      <protection/>
    </xf>
    <xf numFmtId="0" fontId="63" fillId="0" borderId="0" xfId="153" applyNumberFormat="1" applyFont="1" applyBorder="1" applyAlignment="1">
      <alignment horizontal="left"/>
      <protection/>
    </xf>
    <xf numFmtId="0" fontId="66" fillId="0" borderId="0" xfId="153" applyNumberFormat="1" applyFont="1" applyBorder="1" applyAlignment="1">
      <alignment horizontal="left"/>
      <protection/>
    </xf>
    <xf numFmtId="0" fontId="63" fillId="0" borderId="0" xfId="153" applyNumberFormat="1" applyFont="1" applyBorder="1" applyAlignment="1">
      <alignment horizontal="center" vertical="center"/>
      <protection/>
    </xf>
    <xf numFmtId="49" fontId="63" fillId="0" borderId="0" xfId="153" applyNumberFormat="1" applyFont="1" applyBorder="1" applyAlignment="1">
      <alignment horizontal="center" vertical="center"/>
      <protection/>
    </xf>
    <xf numFmtId="0" fontId="68" fillId="0" borderId="0" xfId="153" applyNumberFormat="1" applyFont="1" applyBorder="1" applyAlignment="1">
      <alignment horizontal="left"/>
      <protection/>
    </xf>
    <xf numFmtId="0" fontId="68" fillId="0" borderId="0" xfId="153" applyNumberFormat="1" applyFont="1" applyBorder="1" applyAlignment="1">
      <alignment horizontal="right"/>
      <protection/>
    </xf>
    <xf numFmtId="0" fontId="69" fillId="0" borderId="0" xfId="153" applyNumberFormat="1" applyFont="1" applyBorder="1" applyAlignment="1">
      <alignment horizontal="left"/>
      <protection/>
    </xf>
    <xf numFmtId="0" fontId="70" fillId="0" borderId="0" xfId="153" applyNumberFormat="1" applyFont="1" applyBorder="1" applyAlignment="1">
      <alignment horizontal="left"/>
      <protection/>
    </xf>
    <xf numFmtId="0" fontId="71" fillId="0" borderId="0" xfId="153" applyNumberFormat="1" applyFont="1" applyBorder="1" applyAlignment="1">
      <alignment horizontal="left"/>
      <protection/>
    </xf>
    <xf numFmtId="49" fontId="71" fillId="0" borderId="0" xfId="153" applyNumberFormat="1" applyFont="1" applyBorder="1" applyAlignment="1">
      <alignment horizontal="left" wrapText="1"/>
      <protection/>
    </xf>
    <xf numFmtId="0" fontId="68" fillId="0" borderId="0" xfId="153" applyNumberFormat="1" applyFont="1" applyBorder="1" applyAlignment="1">
      <alignment horizontal="center" vertical="center" wrapText="1"/>
      <protection/>
    </xf>
    <xf numFmtId="0" fontId="68" fillId="0" borderId="0" xfId="153" applyNumberFormat="1" applyFont="1" applyBorder="1" applyAlignment="1">
      <alignment horizontal="center" vertical="top"/>
      <protection/>
    </xf>
    <xf numFmtId="0" fontId="71" fillId="0" borderId="0" xfId="153" applyNumberFormat="1" applyFont="1" applyBorder="1" applyAlignment="1">
      <alignment horizontal="left" vertical="center"/>
      <protection/>
    </xf>
    <xf numFmtId="0" fontId="68" fillId="0" borderId="0" xfId="153" applyNumberFormat="1" applyFont="1" applyBorder="1" applyAlignment="1">
      <alignment horizontal="left" vertical="center"/>
      <protection/>
    </xf>
    <xf numFmtId="0" fontId="72" fillId="0" borderId="0" xfId="153" applyNumberFormat="1" applyFont="1" applyBorder="1" applyAlignment="1">
      <alignment horizontal="left" vertical="center"/>
      <protection/>
    </xf>
    <xf numFmtId="0" fontId="73" fillId="0" borderId="0" xfId="153" applyNumberFormat="1" applyFont="1" applyBorder="1" applyAlignment="1">
      <alignment horizontal="left"/>
      <protection/>
    </xf>
    <xf numFmtId="0" fontId="72" fillId="0" borderId="0" xfId="153" applyNumberFormat="1" applyFont="1" applyBorder="1" applyAlignment="1">
      <alignment horizontal="left"/>
      <protection/>
    </xf>
    <xf numFmtId="0" fontId="64" fillId="12" borderId="37" xfId="153" applyNumberFormat="1" applyFont="1" applyFill="1" applyBorder="1" applyAlignment="1">
      <alignment horizontal="left" vertical="center"/>
      <protection/>
    </xf>
    <xf numFmtId="0" fontId="60" fillId="0" borderId="30" xfId="153" applyNumberFormat="1" applyFont="1" applyBorder="1" applyAlignment="1">
      <alignment horizontal="left"/>
      <protection/>
    </xf>
    <xf numFmtId="0" fontId="117" fillId="0" borderId="0" xfId="0" applyFont="1" applyAlignment="1">
      <alignment/>
    </xf>
    <xf numFmtId="1" fontId="117" fillId="0" borderId="0" xfId="0" applyNumberFormat="1" applyFont="1" applyAlignment="1">
      <alignment/>
    </xf>
    <xf numFmtId="1" fontId="110" fillId="58" borderId="26" xfId="376" applyNumberFormat="1" applyFont="1" applyFill="1" applyBorder="1" applyAlignment="1">
      <alignment horizontal="center" vertical="center"/>
    </xf>
    <xf numFmtId="49" fontId="110" fillId="58" borderId="14" xfId="376" applyNumberFormat="1" applyFont="1" applyFill="1" applyBorder="1" applyAlignment="1">
      <alignment horizontal="center" vertical="center"/>
    </xf>
    <xf numFmtId="4" fontId="110" fillId="58" borderId="14" xfId="376" applyNumberFormat="1" applyFont="1" applyFill="1" applyBorder="1" applyAlignment="1">
      <alignment horizontal="center" vertical="center"/>
    </xf>
    <xf numFmtId="1" fontId="109" fillId="58" borderId="26" xfId="376" applyNumberFormat="1" applyFont="1" applyFill="1" applyBorder="1" applyAlignment="1">
      <alignment horizontal="center" vertical="center"/>
    </xf>
    <xf numFmtId="49" fontId="109" fillId="58" borderId="14" xfId="376" applyNumberFormat="1" applyFont="1" applyFill="1" applyBorder="1" applyAlignment="1">
      <alignment horizontal="center" vertical="center"/>
    </xf>
    <xf numFmtId="3" fontId="109" fillId="58" borderId="14" xfId="376" applyNumberFormat="1" applyFont="1" applyFill="1" applyBorder="1" applyAlignment="1">
      <alignment horizontal="center" vertical="center"/>
    </xf>
    <xf numFmtId="0" fontId="115" fillId="0" borderId="14" xfId="0" applyFont="1" applyFill="1" applyBorder="1" applyAlignment="1">
      <alignment horizontal="center" vertical="center"/>
    </xf>
    <xf numFmtId="0" fontId="115" fillId="0" borderId="14" xfId="0" applyFont="1" applyFill="1" applyBorder="1" applyAlignment="1">
      <alignment horizontal="center" vertical="center" wrapText="1"/>
    </xf>
    <xf numFmtId="0" fontId="115" fillId="0" borderId="14" xfId="153" applyFont="1" applyFill="1" applyBorder="1" applyAlignment="1">
      <alignment horizontal="center" vertical="center" wrapText="1"/>
      <protection/>
    </xf>
    <xf numFmtId="1" fontId="115" fillId="58" borderId="26" xfId="376" applyNumberFormat="1" applyFont="1" applyFill="1" applyBorder="1" applyAlignment="1">
      <alignment horizontal="center" vertical="center"/>
    </xf>
    <xf numFmtId="49" fontId="119" fillId="58" borderId="14" xfId="376" applyNumberFormat="1" applyFont="1" applyFill="1" applyBorder="1" applyAlignment="1">
      <alignment horizontal="center" vertical="center"/>
    </xf>
    <xf numFmtId="4" fontId="115" fillId="0" borderId="14" xfId="376" applyNumberFormat="1" applyFont="1" applyFill="1" applyBorder="1" applyAlignment="1">
      <alignment horizontal="center" vertical="center"/>
    </xf>
    <xf numFmtId="3" fontId="110" fillId="58" borderId="14" xfId="376" applyNumberFormat="1" applyFont="1" applyFill="1" applyBorder="1" applyAlignment="1">
      <alignment horizontal="center" vertical="center"/>
    </xf>
    <xf numFmtId="49" fontId="115" fillId="0" borderId="14" xfId="0" applyNumberFormat="1" applyFont="1" applyFill="1" applyBorder="1" applyAlignment="1">
      <alignment horizontal="center" vertical="center"/>
    </xf>
    <xf numFmtId="49" fontId="115" fillId="0" borderId="14" xfId="0" applyNumberFormat="1" applyFont="1" applyFill="1" applyBorder="1" applyAlignment="1">
      <alignment horizontal="center" vertical="center" wrapText="1"/>
    </xf>
    <xf numFmtId="1" fontId="115" fillId="0" borderId="0" xfId="0" applyNumberFormat="1" applyFont="1" applyAlignment="1">
      <alignment horizontal="center" vertical="center"/>
    </xf>
    <xf numFmtId="49" fontId="115" fillId="0" borderId="14" xfId="376" applyNumberFormat="1" applyFont="1" applyFill="1" applyBorder="1" applyAlignment="1">
      <alignment horizontal="center" vertical="center"/>
    </xf>
    <xf numFmtId="4" fontId="115" fillId="0" borderId="14" xfId="0" applyNumberFormat="1" applyFont="1" applyFill="1" applyBorder="1" applyAlignment="1">
      <alignment horizontal="center" vertical="center"/>
    </xf>
    <xf numFmtId="4" fontId="119" fillId="58" borderId="14" xfId="376" applyNumberFormat="1" applyFont="1" applyFill="1" applyBorder="1" applyAlignment="1">
      <alignment horizontal="center" vertical="center"/>
    </xf>
    <xf numFmtId="49" fontId="109" fillId="58" borderId="14" xfId="0" applyNumberFormat="1" applyFont="1" applyFill="1" applyBorder="1" applyAlignment="1">
      <alignment horizontal="center" vertical="center"/>
    </xf>
    <xf numFmtId="0" fontId="115" fillId="58" borderId="14" xfId="0" applyFont="1" applyFill="1" applyBorder="1" applyAlignment="1">
      <alignment horizontal="center" vertical="center"/>
    </xf>
    <xf numFmtId="0" fontId="115" fillId="58" borderId="14" xfId="0" applyFont="1" applyFill="1" applyBorder="1" applyAlignment="1">
      <alignment horizontal="center" vertical="center" wrapText="1"/>
    </xf>
    <xf numFmtId="0" fontId="115" fillId="58" borderId="14" xfId="172" applyFont="1" applyFill="1" applyBorder="1" applyAlignment="1">
      <alignment horizontal="left" vertical="top" wrapText="1"/>
      <protection/>
    </xf>
    <xf numFmtId="49" fontId="115" fillId="58" borderId="14" xfId="0" applyNumberFormat="1" applyFont="1" applyFill="1" applyBorder="1" applyAlignment="1">
      <alignment horizontal="center" vertical="center"/>
    </xf>
    <xf numFmtId="3" fontId="115" fillId="58" borderId="14" xfId="0" applyNumberFormat="1" applyFont="1" applyFill="1" applyBorder="1" applyAlignment="1">
      <alignment horizontal="center" vertical="center"/>
    </xf>
    <xf numFmtId="4" fontId="115" fillId="0" borderId="14" xfId="336" applyNumberFormat="1" applyFont="1" applyFill="1" applyBorder="1" applyAlignment="1">
      <alignment horizontal="center" vertical="center" wrapText="1"/>
    </xf>
    <xf numFmtId="179" fontId="110" fillId="58" borderId="14" xfId="0" applyNumberFormat="1" applyFont="1" applyFill="1" applyBorder="1" applyAlignment="1">
      <alignment horizontal="center" vertical="center"/>
    </xf>
    <xf numFmtId="3" fontId="110" fillId="58" borderId="14" xfId="0" applyNumberFormat="1" applyFont="1" applyFill="1" applyBorder="1" applyAlignment="1">
      <alignment horizontal="center" vertical="center"/>
    </xf>
    <xf numFmtId="4" fontId="109" fillId="58" borderId="14" xfId="0" applyNumberFormat="1" applyFont="1" applyFill="1" applyBorder="1" applyAlignment="1">
      <alignment horizontal="center" vertical="center"/>
    </xf>
    <xf numFmtId="0" fontId="115" fillId="58" borderId="14" xfId="172" applyFont="1" applyFill="1" applyBorder="1" applyAlignment="1">
      <alignment horizontal="left" vertical="center" wrapText="1"/>
      <protection/>
    </xf>
    <xf numFmtId="0" fontId="117" fillId="0" borderId="30" xfId="0" applyFont="1" applyBorder="1" applyAlignment="1">
      <alignment horizontal="center"/>
    </xf>
    <xf numFmtId="0" fontId="110" fillId="56" borderId="0" xfId="0" applyFont="1" applyFill="1" applyAlignment="1">
      <alignment horizontal="center" vertical="center"/>
    </xf>
    <xf numFmtId="0" fontId="109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justify" vertical="center"/>
      <protection locked="0"/>
    </xf>
    <xf numFmtId="0" fontId="58" fillId="61" borderId="14" xfId="0" applyFont="1" applyFill="1" applyBorder="1" applyAlignment="1" applyProtection="1">
      <alignment horizontal="center" vertical="center" wrapText="1"/>
      <protection locked="0"/>
    </xf>
    <xf numFmtId="0" fontId="109" fillId="12" borderId="14" xfId="0" applyFont="1" applyFill="1" applyBorder="1" applyAlignment="1" applyProtection="1">
      <alignment horizontal="center" vertical="center" wrapText="1"/>
      <protection locked="0"/>
    </xf>
    <xf numFmtId="166" fontId="109" fillId="58" borderId="14" xfId="333" applyNumberFormat="1" applyFont="1" applyFill="1" applyBorder="1" applyAlignment="1" applyProtection="1">
      <alignment horizontal="center" vertical="center" wrapText="1"/>
      <protection locked="0"/>
    </xf>
    <xf numFmtId="0" fontId="109" fillId="0" borderId="0" xfId="0" applyFont="1" applyFill="1" applyBorder="1" applyAlignment="1" applyProtection="1">
      <alignment horizontal="center" vertical="center" wrapText="1"/>
      <protection locked="0"/>
    </xf>
    <xf numFmtId="165" fontId="0" fillId="0" borderId="0" xfId="333" applyFont="1" applyAlignment="1" applyProtection="1">
      <alignment/>
      <protection locked="0"/>
    </xf>
    <xf numFmtId="0" fontId="117" fillId="0" borderId="0" xfId="0" applyFont="1" applyAlignment="1" applyProtection="1">
      <alignment horizontal="right"/>
      <protection locked="0"/>
    </xf>
    <xf numFmtId="0" fontId="0" fillId="0" borderId="30" xfId="0" applyBorder="1" applyAlignment="1" applyProtection="1">
      <alignment horizontal="center"/>
      <protection locked="0"/>
    </xf>
    <xf numFmtId="4" fontId="109" fillId="62" borderId="14" xfId="333" applyNumberFormat="1" applyFont="1" applyFill="1" applyBorder="1" applyAlignment="1" applyProtection="1">
      <alignment horizontal="center" vertical="center" wrapText="1"/>
      <protection/>
    </xf>
    <xf numFmtId="0" fontId="109" fillId="61" borderId="14" xfId="0" applyFont="1" applyFill="1" applyBorder="1" applyAlignment="1" applyProtection="1">
      <alignment horizontal="center" vertical="center" wrapText="1"/>
      <protection locked="0"/>
    </xf>
    <xf numFmtId="166" fontId="109" fillId="0" borderId="14" xfId="333" applyNumberFormat="1" applyFont="1" applyFill="1" applyBorder="1" applyAlignment="1" applyProtection="1">
      <alignment horizontal="center" vertical="center" wrapText="1"/>
      <protection locked="0"/>
    </xf>
    <xf numFmtId="0" fontId="110" fillId="63" borderId="14" xfId="0" applyFont="1" applyFill="1" applyBorder="1" applyAlignment="1" applyProtection="1">
      <alignment horizontal="center" vertical="center" wrapText="1"/>
      <protection locked="0"/>
    </xf>
    <xf numFmtId="0" fontId="110" fillId="61" borderId="14" xfId="0" applyFont="1" applyFill="1" applyBorder="1" applyAlignment="1" applyProtection="1">
      <alignment horizontal="center" vertical="center" wrapText="1"/>
      <protection locked="0"/>
    </xf>
    <xf numFmtId="0" fontId="109" fillId="12" borderId="14" xfId="0" applyFont="1" applyFill="1" applyBorder="1" applyAlignment="1" applyProtection="1">
      <alignment vertical="center" wrapText="1"/>
      <protection locked="0"/>
    </xf>
    <xf numFmtId="165" fontId="110" fillId="62" borderId="14" xfId="333" applyFont="1" applyFill="1" applyBorder="1" applyAlignment="1" applyProtection="1">
      <alignment vertical="center" wrapText="1"/>
      <protection/>
    </xf>
    <xf numFmtId="165" fontId="109" fillId="62" borderId="14" xfId="333" applyFont="1" applyFill="1" applyBorder="1" applyAlignment="1" applyProtection="1">
      <alignment vertical="center" wrapText="1"/>
      <protection/>
    </xf>
    <xf numFmtId="49" fontId="109" fillId="12" borderId="40" xfId="0" applyNumberFormat="1" applyFont="1" applyFill="1" applyBorder="1" applyAlignment="1" applyProtection="1">
      <alignment horizontal="center"/>
      <protection locked="0"/>
    </xf>
    <xf numFmtId="2" fontId="109" fillId="12" borderId="14" xfId="0" applyNumberFormat="1" applyFont="1" applyFill="1" applyBorder="1" applyAlignment="1" applyProtection="1">
      <alignment wrapText="1"/>
      <protection locked="0"/>
    </xf>
    <xf numFmtId="0" fontId="109" fillId="12" borderId="14" xfId="0" applyFont="1" applyFill="1" applyBorder="1" applyAlignment="1" applyProtection="1">
      <alignment/>
      <protection locked="0"/>
    </xf>
    <xf numFmtId="0" fontId="109" fillId="12" borderId="41" xfId="0" applyFont="1" applyFill="1" applyBorder="1" applyAlignment="1" applyProtection="1">
      <alignment horizontal="center"/>
      <protection locked="0"/>
    </xf>
    <xf numFmtId="0" fontId="109" fillId="12" borderId="26" xfId="0" applyFont="1" applyFill="1" applyBorder="1" applyAlignment="1" applyProtection="1">
      <alignment/>
      <protection locked="0"/>
    </xf>
    <xf numFmtId="0" fontId="109" fillId="12" borderId="42" xfId="0" applyFont="1" applyFill="1" applyBorder="1" applyAlignment="1" applyProtection="1">
      <alignment horizontal="center"/>
      <protection locked="0"/>
    </xf>
    <xf numFmtId="0" fontId="109" fillId="12" borderId="43" xfId="0" applyFont="1" applyFill="1" applyBorder="1" applyAlignment="1" applyProtection="1">
      <alignment/>
      <protection locked="0"/>
    </xf>
    <xf numFmtId="0" fontId="109" fillId="12" borderId="24" xfId="0" applyFont="1" applyFill="1" applyBorder="1" applyAlignment="1" applyProtection="1">
      <alignment horizontal="center"/>
      <protection locked="0"/>
    </xf>
    <xf numFmtId="0" fontId="109" fillId="12" borderId="44" xfId="0" applyFont="1" applyFill="1" applyBorder="1" applyAlignment="1" applyProtection="1">
      <alignment/>
      <protection locked="0"/>
    </xf>
    <xf numFmtId="0" fontId="109" fillId="62" borderId="27" xfId="0" applyFont="1" applyFill="1" applyBorder="1" applyAlignment="1" applyProtection="1">
      <alignment horizontal="center"/>
      <protection/>
    </xf>
    <xf numFmtId="0" fontId="109" fillId="62" borderId="36" xfId="0" applyFont="1" applyFill="1" applyBorder="1" applyAlignment="1" applyProtection="1">
      <alignment horizontal="center"/>
      <protection/>
    </xf>
    <xf numFmtId="0" fontId="109" fillId="62" borderId="45" xfId="0" applyFont="1" applyFill="1" applyBorder="1" applyAlignment="1" applyProtection="1">
      <alignment horizontal="center"/>
      <protection/>
    </xf>
    <xf numFmtId="0" fontId="109" fillId="62" borderId="14" xfId="0" applyFont="1" applyFill="1" applyBorder="1" applyAlignment="1" applyProtection="1">
      <alignment horizontal="center"/>
      <protection/>
    </xf>
    <xf numFmtId="0" fontId="109" fillId="62" borderId="33" xfId="0" applyFont="1" applyFill="1" applyBorder="1" applyAlignment="1" applyProtection="1">
      <alignment horizontal="center" vertical="center"/>
      <protection/>
    </xf>
    <xf numFmtId="0" fontId="109" fillId="62" borderId="39" xfId="0" applyFont="1" applyFill="1" applyBorder="1" applyAlignment="1" applyProtection="1">
      <alignment/>
      <protection/>
    </xf>
    <xf numFmtId="0" fontId="109" fillId="62" borderId="27" xfId="0" applyFont="1" applyFill="1" applyBorder="1" applyAlignment="1" applyProtection="1">
      <alignment/>
      <protection/>
    </xf>
    <xf numFmtId="0" fontId="109" fillId="62" borderId="46" xfId="0" applyFont="1" applyFill="1" applyBorder="1" applyAlignment="1" applyProtection="1">
      <alignment/>
      <protection/>
    </xf>
    <xf numFmtId="0" fontId="109" fillId="62" borderId="25" xfId="0" applyFont="1" applyFill="1" applyBorder="1" applyAlignment="1" applyProtection="1">
      <alignment/>
      <protection/>
    </xf>
    <xf numFmtId="0" fontId="109" fillId="62" borderId="14" xfId="0" applyFont="1" applyFill="1" applyBorder="1" applyAlignment="1" applyProtection="1">
      <alignment/>
      <protection/>
    </xf>
    <xf numFmtId="0" fontId="109" fillId="62" borderId="47" xfId="0" applyFont="1" applyFill="1" applyBorder="1" applyAlignment="1" applyProtection="1">
      <alignment/>
      <protection/>
    </xf>
    <xf numFmtId="0" fontId="109" fillId="62" borderId="48" xfId="0" applyFont="1" applyFill="1" applyBorder="1" applyAlignment="1" applyProtection="1">
      <alignment/>
      <protection/>
    </xf>
    <xf numFmtId="0" fontId="109" fillId="62" borderId="36" xfId="0" applyFont="1" applyFill="1" applyBorder="1" applyAlignment="1" applyProtection="1">
      <alignment/>
      <protection/>
    </xf>
    <xf numFmtId="0" fontId="109" fillId="62" borderId="49" xfId="0" applyFont="1" applyFill="1" applyBorder="1" applyAlignment="1" applyProtection="1">
      <alignment/>
      <protection/>
    </xf>
    <xf numFmtId="0" fontId="109" fillId="62" borderId="50" xfId="0" applyFont="1" applyFill="1" applyBorder="1" applyAlignment="1" applyProtection="1">
      <alignment/>
      <protection/>
    </xf>
    <xf numFmtId="0" fontId="109" fillId="62" borderId="45" xfId="0" applyFont="1" applyFill="1" applyBorder="1" applyAlignment="1" applyProtection="1">
      <alignment/>
      <protection/>
    </xf>
    <xf numFmtId="0" fontId="109" fillId="62" borderId="51" xfId="0" applyFont="1" applyFill="1" applyBorder="1" applyAlignment="1" applyProtection="1">
      <alignment/>
      <protection/>
    </xf>
    <xf numFmtId="0" fontId="109" fillId="62" borderId="52" xfId="0" applyFont="1" applyFill="1" applyBorder="1" applyAlignment="1" applyProtection="1">
      <alignment horizontal="center" vertical="center"/>
      <protection/>
    </xf>
    <xf numFmtId="0" fontId="109" fillId="12" borderId="35" xfId="0" applyFont="1" applyFill="1" applyBorder="1" applyAlignment="1" applyProtection="1">
      <alignment vertical="center"/>
      <protection locked="0"/>
    </xf>
    <xf numFmtId="0" fontId="109" fillId="12" borderId="36" xfId="0" applyFont="1" applyFill="1" applyBorder="1" applyAlignment="1" applyProtection="1">
      <alignment horizontal="center"/>
      <protection locked="0"/>
    </xf>
    <xf numFmtId="166" fontId="109" fillId="58" borderId="14" xfId="333" applyNumberFormat="1" applyFont="1" applyFill="1" applyBorder="1" applyAlignment="1" applyProtection="1">
      <alignment vertical="center" wrapText="1"/>
      <protection locked="0"/>
    </xf>
    <xf numFmtId="3" fontId="75" fillId="0" borderId="45" xfId="0" applyNumberFormat="1" applyFont="1" applyFill="1" applyBorder="1" applyAlignment="1" applyProtection="1">
      <alignment/>
      <protection locked="0"/>
    </xf>
    <xf numFmtId="4" fontId="75" fillId="0" borderId="45" xfId="0" applyNumberFormat="1" applyFont="1" applyFill="1" applyBorder="1" applyAlignment="1" applyProtection="1">
      <alignment/>
      <protection locked="0"/>
    </xf>
    <xf numFmtId="3" fontId="75" fillId="0" borderId="27" xfId="0" applyNumberFormat="1" applyFont="1" applyFill="1" applyBorder="1" applyAlignment="1" applyProtection="1">
      <alignment/>
      <protection locked="0"/>
    </xf>
    <xf numFmtId="4" fontId="75" fillId="0" borderId="27" xfId="0" applyNumberFormat="1" applyFont="1" applyFill="1" applyBorder="1" applyAlignment="1" applyProtection="1">
      <alignment/>
      <protection locked="0"/>
    </xf>
    <xf numFmtId="3" fontId="75" fillId="0" borderId="14" xfId="0" applyNumberFormat="1" applyFont="1" applyFill="1" applyBorder="1" applyAlignment="1" applyProtection="1">
      <alignment/>
      <protection locked="0"/>
    </xf>
    <xf numFmtId="4" fontId="75" fillId="0" borderId="14" xfId="0" applyNumberFormat="1" applyFont="1" applyFill="1" applyBorder="1" applyAlignment="1" applyProtection="1">
      <alignment/>
      <protection locked="0"/>
    </xf>
    <xf numFmtId="3" fontId="75" fillId="0" borderId="36" xfId="0" applyNumberFormat="1" applyFont="1" applyFill="1" applyBorder="1" applyAlignment="1" applyProtection="1">
      <alignment/>
      <protection locked="0"/>
    </xf>
    <xf numFmtId="4" fontId="75" fillId="0" borderId="36" xfId="0" applyNumberFormat="1" applyFont="1" applyFill="1" applyBorder="1" applyAlignment="1" applyProtection="1">
      <alignment/>
      <protection locked="0"/>
    </xf>
    <xf numFmtId="0" fontId="42" fillId="0" borderId="36" xfId="0" applyFont="1" applyBorder="1" applyAlignment="1" applyProtection="1">
      <alignment/>
      <protection locked="0"/>
    </xf>
    <xf numFmtId="0" fontId="42" fillId="0" borderId="45" xfId="0" applyFont="1" applyBorder="1" applyAlignment="1" applyProtection="1">
      <alignment/>
      <protection locked="0"/>
    </xf>
    <xf numFmtId="0" fontId="42" fillId="0" borderId="27" xfId="0" applyFont="1" applyBorder="1" applyAlignment="1" applyProtection="1">
      <alignment/>
      <protection locked="0"/>
    </xf>
    <xf numFmtId="4" fontId="75" fillId="0" borderId="53" xfId="0" applyNumberFormat="1" applyFont="1" applyFill="1" applyBorder="1" applyAlignment="1" applyProtection="1">
      <alignment/>
      <protection locked="0"/>
    </xf>
    <xf numFmtId="0" fontId="42" fillId="0" borderId="14" xfId="0" applyFont="1" applyBorder="1" applyAlignment="1" applyProtection="1">
      <alignment/>
      <protection locked="0"/>
    </xf>
    <xf numFmtId="4" fontId="75" fillId="0" borderId="54" xfId="0" applyNumberFormat="1" applyFont="1" applyFill="1" applyBorder="1" applyAlignment="1" applyProtection="1">
      <alignment/>
      <protection locked="0"/>
    </xf>
    <xf numFmtId="0" fontId="75" fillId="0" borderId="45" xfId="0" applyFont="1" applyFill="1" applyBorder="1" applyAlignment="1" applyProtection="1">
      <alignment/>
      <protection locked="0"/>
    </xf>
    <xf numFmtId="0" fontId="75" fillId="0" borderId="27" xfId="0" applyFont="1" applyFill="1" applyBorder="1" applyAlignment="1" applyProtection="1">
      <alignment/>
      <protection locked="0"/>
    </xf>
    <xf numFmtId="0" fontId="75" fillId="0" borderId="14" xfId="0" applyFont="1" applyFill="1" applyBorder="1" applyAlignment="1" applyProtection="1">
      <alignment/>
      <protection locked="0"/>
    </xf>
    <xf numFmtId="0" fontId="75" fillId="0" borderId="36" xfId="0" applyFont="1" applyFill="1" applyBorder="1" applyAlignment="1" applyProtection="1">
      <alignment/>
      <protection locked="0"/>
    </xf>
    <xf numFmtId="182" fontId="75" fillId="0" borderId="45" xfId="0" applyNumberFormat="1" applyFont="1" applyFill="1" applyBorder="1" applyAlignment="1" applyProtection="1">
      <alignment/>
      <protection locked="0"/>
    </xf>
    <xf numFmtId="179" fontId="75" fillId="0" borderId="36" xfId="0" applyNumberFormat="1" applyFont="1" applyFill="1" applyBorder="1" applyAlignment="1" applyProtection="1">
      <alignment/>
      <protection locked="0"/>
    </xf>
    <xf numFmtId="165" fontId="42" fillId="0" borderId="14" xfId="333" applyFont="1" applyFill="1" applyBorder="1" applyAlignment="1" applyProtection="1">
      <alignment vertical="center" wrapText="1"/>
      <protection locked="0"/>
    </xf>
    <xf numFmtId="0" fontId="74" fillId="64" borderId="55" xfId="314" applyFont="1" applyFill="1" applyBorder="1" applyAlignment="1" applyProtection="1">
      <alignment horizontal="center" vertical="center"/>
      <protection/>
    </xf>
    <xf numFmtId="0" fontId="28" fillId="65" borderId="0" xfId="314" applyFont="1" applyFill="1" applyBorder="1" applyAlignment="1" applyProtection="1">
      <alignment horizontal="center" vertical="center"/>
      <protection locked="0"/>
    </xf>
    <xf numFmtId="49" fontId="1" fillId="64" borderId="56" xfId="314" applyNumberFormat="1" applyFont="1" applyFill="1" applyBorder="1" applyAlignment="1" applyProtection="1">
      <alignment horizontal="center" vertical="center" wrapText="1"/>
      <protection/>
    </xf>
    <xf numFmtId="49" fontId="0" fillId="64" borderId="14" xfId="314" applyNumberFormat="1" applyFont="1" applyFill="1" applyBorder="1" applyAlignment="1" applyProtection="1">
      <alignment horizontal="center" vertical="center" wrapText="1"/>
      <protection/>
    </xf>
    <xf numFmtId="49" fontId="0" fillId="64" borderId="56" xfId="314" applyNumberFormat="1" applyFont="1" applyFill="1" applyBorder="1" applyAlignment="1" applyProtection="1">
      <alignment horizontal="center" vertical="center" wrapText="1"/>
      <protection/>
    </xf>
    <xf numFmtId="49" fontId="28" fillId="66" borderId="57" xfId="314" applyNumberFormat="1" applyFont="1" applyFill="1" applyBorder="1" applyAlignment="1" applyProtection="1">
      <alignment horizontal="center" vertical="center" wrapText="1"/>
      <protection/>
    </xf>
    <xf numFmtId="0" fontId="1" fillId="67" borderId="0" xfId="314" applyFont="1" applyFill="1" applyBorder="1" applyAlignment="1" applyProtection="1">
      <alignment horizontal="center" vertical="center" wrapText="1"/>
      <protection/>
    </xf>
    <xf numFmtId="49" fontId="0" fillId="68" borderId="27" xfId="314" applyNumberFormat="1" applyFont="1" applyFill="1" applyBorder="1" applyAlignment="1" applyProtection="1">
      <alignment horizontal="center" vertical="center" wrapText="1"/>
      <protection locked="0"/>
    </xf>
    <xf numFmtId="49" fontId="0" fillId="68" borderId="57" xfId="314" applyNumberFormat="1" applyFont="1" applyFill="1" applyBorder="1" applyAlignment="1" applyProtection="1">
      <alignment horizontal="center" vertical="center" wrapText="1"/>
      <protection locked="0"/>
    </xf>
    <xf numFmtId="49" fontId="0" fillId="68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68" borderId="57" xfId="0" applyNumberFormat="1" applyFont="1" applyFill="1" applyBorder="1" applyAlignment="1" applyProtection="1">
      <alignment horizontal="center" vertical="center" wrapText="1"/>
      <protection locked="0"/>
    </xf>
    <xf numFmtId="49" fontId="0" fillId="68" borderId="14" xfId="0" applyNumberFormat="1" applyFont="1" applyFill="1" applyBorder="1" applyAlignment="1" applyProtection="1">
      <alignment horizontal="center" vertical="center" wrapText="1"/>
      <protection locked="0"/>
    </xf>
    <xf numFmtId="49" fontId="96" fillId="68" borderId="14" xfId="123" applyNumberFormat="1" applyFill="1" applyBorder="1" applyAlignment="1" applyProtection="1">
      <alignment horizontal="center" vertical="center" wrapText="1"/>
      <protection locked="0"/>
    </xf>
    <xf numFmtId="0" fontId="120" fillId="59" borderId="0" xfId="0" applyFont="1" applyFill="1" applyAlignment="1">
      <alignment horizontal="center" vertical="center" wrapText="1"/>
    </xf>
    <xf numFmtId="0" fontId="121" fillId="0" borderId="25" xfId="0" applyFont="1" applyBorder="1" applyAlignment="1">
      <alignment horizontal="center" vertical="center" wrapText="1"/>
    </xf>
    <xf numFmtId="0" fontId="121" fillId="0" borderId="58" xfId="0" applyFont="1" applyBorder="1" applyAlignment="1">
      <alignment horizontal="center" vertical="center" wrapText="1"/>
    </xf>
    <xf numFmtId="0" fontId="121" fillId="0" borderId="26" xfId="0" applyFont="1" applyBorder="1" applyAlignment="1">
      <alignment horizontal="center" vertical="center" wrapText="1"/>
    </xf>
    <xf numFmtId="49" fontId="109" fillId="0" borderId="0" xfId="0" applyNumberFormat="1" applyFont="1" applyBorder="1" applyAlignment="1">
      <alignment horizontal="center"/>
    </xf>
    <xf numFmtId="0" fontId="109" fillId="0" borderId="0" xfId="0" applyFont="1" applyBorder="1" applyAlignment="1">
      <alignment horizontal="center"/>
    </xf>
    <xf numFmtId="49" fontId="109" fillId="56" borderId="25" xfId="0" applyNumberFormat="1" applyFont="1" applyFill="1" applyBorder="1" applyAlignment="1" applyProtection="1">
      <alignment horizontal="center" vertical="center" wrapText="1"/>
      <protection locked="0"/>
    </xf>
    <xf numFmtId="0" fontId="109" fillId="56" borderId="58" xfId="0" applyFont="1" applyFill="1" applyBorder="1" applyAlignment="1" applyProtection="1">
      <alignment horizontal="center" vertical="center" wrapText="1"/>
      <protection locked="0"/>
    </xf>
    <xf numFmtId="0" fontId="109" fillId="56" borderId="26" xfId="0" applyFont="1" applyFill="1" applyBorder="1" applyAlignment="1" applyProtection="1">
      <alignment horizontal="center" vertical="center" wrapText="1"/>
      <protection locked="0"/>
    </xf>
    <xf numFmtId="0" fontId="122" fillId="59" borderId="0" xfId="0" applyFont="1" applyFill="1" applyAlignment="1">
      <alignment horizontal="center" vertical="center" wrapText="1"/>
    </xf>
    <xf numFmtId="0" fontId="58" fillId="61" borderId="14" xfId="0" applyFont="1" applyFill="1" applyBorder="1" applyAlignment="1" applyProtection="1">
      <alignment horizontal="center" vertical="center" wrapText="1"/>
      <protection locked="0"/>
    </xf>
    <xf numFmtId="0" fontId="58" fillId="61" borderId="57" xfId="0" applyFont="1" applyFill="1" applyBorder="1" applyAlignment="1" applyProtection="1">
      <alignment horizontal="center" vertical="center" wrapText="1"/>
      <protection locked="0"/>
    </xf>
    <xf numFmtId="0" fontId="58" fillId="61" borderId="27" xfId="0" applyFont="1" applyFill="1" applyBorder="1" applyAlignment="1" applyProtection="1">
      <alignment horizontal="center" vertical="center" wrapText="1"/>
      <protection locked="0"/>
    </xf>
    <xf numFmtId="49" fontId="109" fillId="0" borderId="0" xfId="0" applyNumberFormat="1" applyFont="1" applyAlignment="1">
      <alignment horizontal="center" vertical="center" wrapText="1"/>
    </xf>
    <xf numFmtId="0" fontId="109" fillId="0" borderId="0" xfId="0" applyFont="1" applyAlignment="1">
      <alignment horizontal="center" vertical="center" wrapText="1"/>
    </xf>
    <xf numFmtId="0" fontId="122" fillId="59" borderId="0" xfId="0" applyFont="1" applyFill="1" applyAlignment="1" applyProtection="1">
      <alignment horizontal="center" vertical="center" wrapText="1"/>
      <protection locked="0"/>
    </xf>
    <xf numFmtId="49" fontId="109" fillId="0" borderId="0" xfId="0" applyNumberFormat="1" applyFont="1" applyAlignment="1" applyProtection="1">
      <alignment horizontal="center" vertical="center" wrapText="1"/>
      <protection locked="0"/>
    </xf>
    <xf numFmtId="0" fontId="109" fillId="0" borderId="0" xfId="0" applyFont="1" applyAlignment="1" applyProtection="1">
      <alignment horizontal="center" vertical="center" wrapText="1"/>
      <protection locked="0"/>
    </xf>
    <xf numFmtId="0" fontId="109" fillId="61" borderId="14" xfId="0" applyFont="1" applyFill="1" applyBorder="1" applyAlignment="1" applyProtection="1">
      <alignment horizontal="center" vertical="center" wrapText="1"/>
      <protection locked="0"/>
    </xf>
    <xf numFmtId="0" fontId="109" fillId="61" borderId="57" xfId="0" applyFont="1" applyFill="1" applyBorder="1" applyAlignment="1" applyProtection="1">
      <alignment horizontal="center" vertical="center" wrapText="1"/>
      <protection locked="0"/>
    </xf>
    <xf numFmtId="0" fontId="109" fillId="61" borderId="27" xfId="0" applyFont="1" applyFill="1" applyBorder="1" applyAlignment="1" applyProtection="1">
      <alignment horizontal="center" vertical="center" wrapText="1"/>
      <protection locked="0"/>
    </xf>
    <xf numFmtId="0" fontId="122" fillId="59" borderId="0" xfId="0" applyFont="1" applyFill="1" applyAlignment="1">
      <alignment horizontal="center" vertical="center"/>
    </xf>
    <xf numFmtId="49" fontId="109" fillId="0" borderId="0" xfId="0" applyNumberFormat="1" applyFont="1" applyAlignment="1">
      <alignment horizontal="center"/>
    </xf>
    <xf numFmtId="0" fontId="109" fillId="0" borderId="0" xfId="0" applyFont="1" applyAlignment="1">
      <alignment horizontal="center"/>
    </xf>
    <xf numFmtId="0" fontId="112" fillId="56" borderId="14" xfId="0" applyFont="1" applyFill="1" applyBorder="1" applyAlignment="1">
      <alignment horizontal="center"/>
    </xf>
    <xf numFmtId="0" fontId="109" fillId="0" borderId="14" xfId="0" applyFont="1" applyBorder="1" applyAlignment="1">
      <alignment horizontal="left" vertical="center" wrapText="1" indent="5"/>
    </xf>
    <xf numFmtId="0" fontId="109" fillId="0" borderId="0" xfId="0" applyFont="1" applyAlignment="1">
      <alignment horizontal="center" vertical="center"/>
    </xf>
    <xf numFmtId="0" fontId="110" fillId="12" borderId="59" xfId="0" applyFont="1" applyFill="1" applyBorder="1" applyAlignment="1" applyProtection="1">
      <alignment horizontal="center" vertical="center"/>
      <protection locked="0"/>
    </xf>
    <xf numFmtId="0" fontId="110" fillId="12" borderId="60" xfId="0" applyFont="1" applyFill="1" applyBorder="1" applyAlignment="1" applyProtection="1">
      <alignment horizontal="center" vertical="center"/>
      <protection locked="0"/>
    </xf>
    <xf numFmtId="0" fontId="110" fillId="12" borderId="32" xfId="0" applyFont="1" applyFill="1" applyBorder="1" applyAlignment="1" applyProtection="1">
      <alignment horizontal="center" vertical="center"/>
      <protection locked="0"/>
    </xf>
    <xf numFmtId="0" fontId="109" fillId="0" borderId="61" xfId="0" applyFont="1" applyFill="1" applyBorder="1" applyAlignment="1">
      <alignment horizontal="left" wrapText="1"/>
    </xf>
    <xf numFmtId="49" fontId="109" fillId="61" borderId="57" xfId="0" applyNumberFormat="1" applyFont="1" applyFill="1" applyBorder="1" applyAlignment="1">
      <alignment horizontal="center" vertical="center" wrapText="1"/>
    </xf>
    <xf numFmtId="49" fontId="109" fillId="61" borderId="53" xfId="0" applyNumberFormat="1" applyFont="1" applyFill="1" applyBorder="1" applyAlignment="1">
      <alignment horizontal="center" vertical="center" wrapText="1"/>
    </xf>
    <xf numFmtId="49" fontId="109" fillId="61" borderId="27" xfId="0" applyNumberFormat="1" applyFont="1" applyFill="1" applyBorder="1" applyAlignment="1">
      <alignment horizontal="center" vertical="center" wrapText="1"/>
    </xf>
    <xf numFmtId="0" fontId="109" fillId="61" borderId="57" xfId="0" applyFont="1" applyFill="1" applyBorder="1" applyAlignment="1">
      <alignment horizontal="center" vertical="center" wrapText="1"/>
    </xf>
    <xf numFmtId="0" fontId="109" fillId="61" borderId="53" xfId="0" applyFont="1" applyFill="1" applyBorder="1" applyAlignment="1">
      <alignment horizontal="center" vertical="center" wrapText="1"/>
    </xf>
    <xf numFmtId="0" fontId="109" fillId="61" borderId="27" xfId="0" applyFont="1" applyFill="1" applyBorder="1" applyAlignment="1">
      <alignment horizontal="center" vertical="center" wrapText="1"/>
    </xf>
    <xf numFmtId="0" fontId="109" fillId="12" borderId="53" xfId="0" applyFont="1" applyFill="1" applyBorder="1" applyAlignment="1" applyProtection="1">
      <alignment horizontal="center" vertical="center"/>
      <protection locked="0"/>
    </xf>
    <xf numFmtId="0" fontId="109" fillId="12" borderId="35" xfId="0" applyFont="1" applyFill="1" applyBorder="1" applyAlignment="1" applyProtection="1">
      <alignment horizontal="center" vertical="center"/>
      <protection locked="0"/>
    </xf>
    <xf numFmtId="0" fontId="109" fillId="61" borderId="57" xfId="0" applyFont="1" applyFill="1" applyBorder="1" applyAlignment="1">
      <alignment horizontal="center" vertical="center"/>
    </xf>
    <xf numFmtId="0" fontId="109" fillId="61" borderId="53" xfId="0" applyFont="1" applyFill="1" applyBorder="1" applyAlignment="1">
      <alignment horizontal="center" vertical="center"/>
    </xf>
    <xf numFmtId="0" fontId="109" fillId="61" borderId="27" xfId="0" applyFont="1" applyFill="1" applyBorder="1" applyAlignment="1">
      <alignment horizontal="center" vertical="center"/>
    </xf>
    <xf numFmtId="0" fontId="109" fillId="12" borderId="54" xfId="0" applyFont="1" applyFill="1" applyBorder="1" applyAlignment="1" applyProtection="1">
      <alignment horizontal="center" vertical="center"/>
      <protection locked="0"/>
    </xf>
    <xf numFmtId="0" fontId="120" fillId="69" borderId="0" xfId="0" applyFont="1" applyFill="1" applyBorder="1" applyAlignment="1">
      <alignment horizontal="center" vertical="center"/>
    </xf>
    <xf numFmtId="0" fontId="109" fillId="61" borderId="25" xfId="0" applyFont="1" applyFill="1" applyBorder="1" applyAlignment="1">
      <alignment horizontal="center" vertical="center" wrapText="1"/>
    </xf>
    <xf numFmtId="0" fontId="109" fillId="61" borderId="58" xfId="0" applyFont="1" applyFill="1" applyBorder="1" applyAlignment="1">
      <alignment horizontal="center" vertical="center" wrapText="1"/>
    </xf>
    <xf numFmtId="0" fontId="109" fillId="61" borderId="26" xfId="0" applyFont="1" applyFill="1" applyBorder="1" applyAlignment="1">
      <alignment horizontal="center" vertical="center" wrapText="1"/>
    </xf>
    <xf numFmtId="49" fontId="109" fillId="12" borderId="54" xfId="0" applyNumberFormat="1" applyFont="1" applyFill="1" applyBorder="1" applyAlignment="1" applyProtection="1">
      <alignment horizontal="center" vertical="center"/>
      <protection locked="0"/>
    </xf>
    <xf numFmtId="49" fontId="109" fillId="12" borderId="53" xfId="0" applyNumberFormat="1" applyFont="1" applyFill="1" applyBorder="1" applyAlignment="1" applyProtection="1">
      <alignment horizontal="center" vertical="center"/>
      <protection locked="0"/>
    </xf>
    <xf numFmtId="49" fontId="109" fillId="12" borderId="35" xfId="0" applyNumberFormat="1" applyFont="1" applyFill="1" applyBorder="1" applyAlignment="1" applyProtection="1">
      <alignment horizontal="center" vertical="center"/>
      <protection locked="0"/>
    </xf>
    <xf numFmtId="0" fontId="109" fillId="61" borderId="53" xfId="0" applyFont="1" applyFill="1" applyBorder="1" applyAlignment="1" applyProtection="1">
      <alignment horizontal="center" vertical="center" wrapText="1"/>
      <protection locked="0"/>
    </xf>
    <xf numFmtId="49" fontId="109" fillId="61" borderId="57" xfId="0" applyNumberFormat="1" applyFont="1" applyFill="1" applyBorder="1" applyAlignment="1" applyProtection="1">
      <alignment horizontal="center" vertical="center" wrapText="1"/>
      <protection locked="0"/>
    </xf>
    <xf numFmtId="49" fontId="109" fillId="61" borderId="53" xfId="0" applyNumberFormat="1" applyFont="1" applyFill="1" applyBorder="1" applyAlignment="1" applyProtection="1">
      <alignment horizontal="center" vertical="center" wrapText="1"/>
      <protection locked="0"/>
    </xf>
    <xf numFmtId="49" fontId="109" fillId="61" borderId="27" xfId="0" applyNumberFormat="1" applyFont="1" applyFill="1" applyBorder="1" applyAlignment="1" applyProtection="1">
      <alignment horizontal="center" vertical="center" wrapText="1"/>
      <protection locked="0"/>
    </xf>
    <xf numFmtId="0" fontId="109" fillId="61" borderId="57" xfId="0" applyFont="1" applyFill="1" applyBorder="1" applyAlignment="1" applyProtection="1">
      <alignment horizontal="center" vertical="center"/>
      <protection locked="0"/>
    </xf>
    <xf numFmtId="0" fontId="109" fillId="61" borderId="53" xfId="0" applyFont="1" applyFill="1" applyBorder="1" applyAlignment="1" applyProtection="1">
      <alignment horizontal="center" vertical="center"/>
      <protection locked="0"/>
    </xf>
    <xf numFmtId="0" fontId="109" fillId="61" borderId="27" xfId="0" applyFont="1" applyFill="1" applyBorder="1" applyAlignment="1" applyProtection="1">
      <alignment horizontal="center" vertical="center"/>
      <protection locked="0"/>
    </xf>
    <xf numFmtId="0" fontId="109" fillId="61" borderId="25" xfId="0" applyFont="1" applyFill="1" applyBorder="1" applyAlignment="1" applyProtection="1">
      <alignment horizontal="center" vertical="center" wrapText="1"/>
      <protection locked="0"/>
    </xf>
    <xf numFmtId="0" fontId="109" fillId="61" borderId="58" xfId="0" applyFont="1" applyFill="1" applyBorder="1" applyAlignment="1" applyProtection="1">
      <alignment horizontal="center" vertical="center" wrapText="1"/>
      <protection locked="0"/>
    </xf>
    <xf numFmtId="0" fontId="109" fillId="61" borderId="26" xfId="0" applyFont="1" applyFill="1" applyBorder="1" applyAlignment="1" applyProtection="1">
      <alignment horizontal="center" vertical="center" wrapText="1"/>
      <protection locked="0"/>
    </xf>
    <xf numFmtId="0" fontId="123" fillId="69" borderId="0" xfId="153" applyNumberFormat="1" applyFont="1" applyFill="1" applyBorder="1" applyAlignment="1">
      <alignment horizontal="center" wrapText="1"/>
      <protection/>
    </xf>
    <xf numFmtId="0" fontId="123" fillId="69" borderId="0" xfId="153" applyNumberFormat="1" applyFont="1" applyFill="1" applyBorder="1" applyAlignment="1">
      <alignment horizontal="center"/>
      <protection/>
    </xf>
    <xf numFmtId="49" fontId="61" fillId="0" borderId="0" xfId="153" applyNumberFormat="1" applyFont="1" applyBorder="1" applyAlignment="1">
      <alignment horizontal="left" wrapText="1"/>
      <protection/>
    </xf>
    <xf numFmtId="0" fontId="63" fillId="61" borderId="14" xfId="153" applyNumberFormat="1" applyFont="1" applyFill="1" applyBorder="1" applyAlignment="1">
      <alignment horizontal="center" vertical="center" wrapText="1"/>
      <protection/>
    </xf>
    <xf numFmtId="0" fontId="63" fillId="12" borderId="25" xfId="153" applyNumberFormat="1" applyFont="1" applyFill="1" applyBorder="1" applyAlignment="1">
      <alignment horizontal="center" vertical="top"/>
      <protection/>
    </xf>
    <xf numFmtId="0" fontId="63" fillId="12" borderId="58" xfId="153" applyNumberFormat="1" applyFont="1" applyFill="1" applyBorder="1" applyAlignment="1">
      <alignment horizontal="center" vertical="top"/>
      <protection/>
    </xf>
    <xf numFmtId="0" fontId="63" fillId="12" borderId="26" xfId="153" applyNumberFormat="1" applyFont="1" applyFill="1" applyBorder="1" applyAlignment="1">
      <alignment horizontal="center" vertical="top"/>
      <protection/>
    </xf>
    <xf numFmtId="0" fontId="63" fillId="12" borderId="14" xfId="153" applyNumberFormat="1" applyFont="1" applyFill="1" applyBorder="1" applyAlignment="1">
      <alignment horizontal="center" vertical="top"/>
      <protection/>
    </xf>
    <xf numFmtId="1" fontId="64" fillId="0" borderId="37" xfId="153" applyNumberFormat="1" applyFont="1" applyBorder="1" applyAlignment="1">
      <alignment horizontal="center" vertical="center"/>
      <protection/>
    </xf>
    <xf numFmtId="1" fontId="64" fillId="0" borderId="62" xfId="153" applyNumberFormat="1" applyFont="1" applyBorder="1" applyAlignment="1">
      <alignment horizontal="center" vertical="center"/>
      <protection/>
    </xf>
    <xf numFmtId="1" fontId="64" fillId="0" borderId="63" xfId="153" applyNumberFormat="1" applyFont="1" applyBorder="1" applyAlignment="1">
      <alignment horizontal="center" vertical="center"/>
      <protection/>
    </xf>
    <xf numFmtId="1" fontId="64" fillId="0" borderId="38" xfId="153" applyNumberFormat="1" applyFont="1" applyBorder="1" applyAlignment="1">
      <alignment horizontal="center" vertical="center"/>
      <protection/>
    </xf>
    <xf numFmtId="1" fontId="64" fillId="0" borderId="0" xfId="153" applyNumberFormat="1" applyFont="1" applyBorder="1" applyAlignment="1">
      <alignment horizontal="center" vertical="center"/>
      <protection/>
    </xf>
    <xf numFmtId="1" fontId="64" fillId="0" borderId="19" xfId="153" applyNumberFormat="1" applyFont="1" applyBorder="1" applyAlignment="1">
      <alignment horizontal="center" vertical="center"/>
      <protection/>
    </xf>
    <xf numFmtId="1" fontId="64" fillId="0" borderId="39" xfId="153" applyNumberFormat="1" applyFont="1" applyBorder="1" applyAlignment="1">
      <alignment horizontal="center" vertical="center"/>
      <protection/>
    </xf>
    <xf numFmtId="1" fontId="64" fillId="0" borderId="30" xfId="153" applyNumberFormat="1" applyFont="1" applyBorder="1" applyAlignment="1">
      <alignment horizontal="center" vertical="center"/>
      <protection/>
    </xf>
    <xf numFmtId="1" fontId="64" fillId="0" borderId="28" xfId="153" applyNumberFormat="1" applyFont="1" applyBorder="1" applyAlignment="1">
      <alignment horizontal="center" vertical="center"/>
      <protection/>
    </xf>
    <xf numFmtId="0" fontId="64" fillId="12" borderId="37" xfId="153" applyNumberFormat="1" applyFont="1" applyFill="1" applyBorder="1" applyAlignment="1">
      <alignment horizontal="center" vertical="center"/>
      <protection/>
    </xf>
    <xf numFmtId="0" fontId="64" fillId="12" borderId="62" xfId="153" applyNumberFormat="1" applyFont="1" applyFill="1" applyBorder="1" applyAlignment="1">
      <alignment horizontal="center" vertical="center"/>
      <protection/>
    </xf>
    <xf numFmtId="0" fontId="64" fillId="12" borderId="63" xfId="153" applyNumberFormat="1" applyFont="1" applyFill="1" applyBorder="1" applyAlignment="1">
      <alignment horizontal="center" vertical="center"/>
      <protection/>
    </xf>
    <xf numFmtId="0" fontId="64" fillId="12" borderId="38" xfId="153" applyNumberFormat="1" applyFont="1" applyFill="1" applyBorder="1" applyAlignment="1">
      <alignment horizontal="center" vertical="center"/>
      <protection/>
    </xf>
    <xf numFmtId="0" fontId="64" fillId="12" borderId="0" xfId="153" applyNumberFormat="1" applyFont="1" applyFill="1" applyBorder="1" applyAlignment="1">
      <alignment horizontal="center" vertical="center"/>
      <protection/>
    </xf>
    <xf numFmtId="0" fontId="64" fillId="12" borderId="19" xfId="153" applyNumberFormat="1" applyFont="1" applyFill="1" applyBorder="1" applyAlignment="1">
      <alignment horizontal="center" vertical="center"/>
      <protection/>
    </xf>
    <xf numFmtId="0" fontId="64" fillId="12" borderId="39" xfId="153" applyNumberFormat="1" applyFont="1" applyFill="1" applyBorder="1" applyAlignment="1">
      <alignment horizontal="center" vertical="center"/>
      <protection/>
    </xf>
    <xf numFmtId="0" fontId="64" fillId="12" borderId="30" xfId="153" applyNumberFormat="1" applyFont="1" applyFill="1" applyBorder="1" applyAlignment="1">
      <alignment horizontal="center" vertical="center"/>
      <protection/>
    </xf>
    <xf numFmtId="0" fontId="64" fillId="12" borderId="28" xfId="153" applyNumberFormat="1" applyFont="1" applyFill="1" applyBorder="1" applyAlignment="1">
      <alignment horizontal="center" vertical="center"/>
      <protection/>
    </xf>
    <xf numFmtId="49" fontId="64" fillId="12" borderId="37" xfId="153" applyNumberFormat="1" applyFont="1" applyFill="1" applyBorder="1" applyAlignment="1">
      <alignment horizontal="center" vertical="center"/>
      <protection/>
    </xf>
    <xf numFmtId="49" fontId="64" fillId="12" borderId="62" xfId="153" applyNumberFormat="1" applyFont="1" applyFill="1" applyBorder="1" applyAlignment="1">
      <alignment horizontal="center" vertical="center"/>
      <protection/>
    </xf>
    <xf numFmtId="49" fontId="64" fillId="12" borderId="63" xfId="153" applyNumberFormat="1" applyFont="1" applyFill="1" applyBorder="1" applyAlignment="1">
      <alignment horizontal="center" vertical="center"/>
      <protection/>
    </xf>
    <xf numFmtId="49" fontId="64" fillId="12" borderId="38" xfId="153" applyNumberFormat="1" applyFont="1" applyFill="1" applyBorder="1" applyAlignment="1">
      <alignment horizontal="center" vertical="center"/>
      <protection/>
    </xf>
    <xf numFmtId="49" fontId="64" fillId="12" borderId="0" xfId="153" applyNumberFormat="1" applyFont="1" applyFill="1" applyBorder="1" applyAlignment="1">
      <alignment horizontal="center" vertical="center"/>
      <protection/>
    </xf>
    <xf numFmtId="49" fontId="64" fillId="12" borderId="19" xfId="153" applyNumberFormat="1" applyFont="1" applyFill="1" applyBorder="1" applyAlignment="1">
      <alignment horizontal="center" vertical="center"/>
      <protection/>
    </xf>
    <xf numFmtId="49" fontId="64" fillId="12" borderId="39" xfId="153" applyNumberFormat="1" applyFont="1" applyFill="1" applyBorder="1" applyAlignment="1">
      <alignment horizontal="center" vertical="center"/>
      <protection/>
    </xf>
    <xf numFmtId="49" fontId="64" fillId="12" borderId="30" xfId="153" applyNumberFormat="1" applyFont="1" applyFill="1" applyBorder="1" applyAlignment="1">
      <alignment horizontal="center" vertical="center"/>
      <protection/>
    </xf>
    <xf numFmtId="49" fontId="64" fillId="12" borderId="28" xfId="153" applyNumberFormat="1" applyFont="1" applyFill="1" applyBorder="1" applyAlignment="1">
      <alignment horizontal="center" vertical="center"/>
      <protection/>
    </xf>
    <xf numFmtId="0" fontId="64" fillId="0" borderId="37" xfId="153" applyNumberFormat="1" applyFont="1" applyBorder="1" applyAlignment="1">
      <alignment horizontal="center" vertical="center"/>
      <protection/>
    </xf>
    <xf numFmtId="0" fontId="64" fillId="0" borderId="62" xfId="153" applyNumberFormat="1" applyFont="1" applyBorder="1" applyAlignment="1">
      <alignment horizontal="center" vertical="center"/>
      <protection/>
    </xf>
    <xf numFmtId="0" fontId="64" fillId="0" borderId="63" xfId="153" applyNumberFormat="1" applyFont="1" applyBorder="1" applyAlignment="1">
      <alignment horizontal="center" vertical="center"/>
      <protection/>
    </xf>
    <xf numFmtId="0" fontId="64" fillId="0" borderId="38" xfId="153" applyNumberFormat="1" applyFont="1" applyBorder="1" applyAlignment="1">
      <alignment horizontal="center" vertical="center"/>
      <protection/>
    </xf>
    <xf numFmtId="0" fontId="64" fillId="0" borderId="0" xfId="153" applyNumberFormat="1" applyFont="1" applyBorder="1" applyAlignment="1">
      <alignment horizontal="center" vertical="center"/>
      <protection/>
    </xf>
    <xf numFmtId="0" fontId="64" fillId="0" borderId="19" xfId="153" applyNumberFormat="1" applyFont="1" applyBorder="1" applyAlignment="1">
      <alignment horizontal="center" vertical="center"/>
      <protection/>
    </xf>
    <xf numFmtId="0" fontId="64" fillId="0" borderId="39" xfId="153" applyNumberFormat="1" applyFont="1" applyBorder="1" applyAlignment="1">
      <alignment horizontal="center" vertical="center"/>
      <protection/>
    </xf>
    <xf numFmtId="0" fontId="64" fillId="0" borderId="30" xfId="153" applyNumberFormat="1" applyFont="1" applyBorder="1" applyAlignment="1">
      <alignment horizontal="center" vertical="center"/>
      <protection/>
    </xf>
    <xf numFmtId="0" fontId="64" fillId="0" borderId="28" xfId="153" applyNumberFormat="1" applyFont="1" applyBorder="1" applyAlignment="1">
      <alignment horizontal="center" vertical="center"/>
      <protection/>
    </xf>
    <xf numFmtId="0" fontId="64" fillId="12" borderId="0" xfId="153" applyNumberFormat="1" applyFont="1" applyFill="1" applyBorder="1" applyAlignment="1">
      <alignment horizontal="left"/>
      <protection/>
    </xf>
    <xf numFmtId="0" fontId="64" fillId="12" borderId="19" xfId="153" applyNumberFormat="1" applyFont="1" applyFill="1" applyBorder="1" applyAlignment="1">
      <alignment horizontal="left"/>
      <protection/>
    </xf>
    <xf numFmtId="0" fontId="64" fillId="12" borderId="30" xfId="153" applyNumberFormat="1" applyFont="1" applyFill="1" applyBorder="1" applyAlignment="1">
      <alignment horizontal="left"/>
      <protection/>
    </xf>
    <xf numFmtId="0" fontId="64" fillId="12" borderId="28" xfId="153" applyNumberFormat="1" applyFont="1" applyFill="1" applyBorder="1" applyAlignment="1">
      <alignment horizontal="left"/>
      <protection/>
    </xf>
    <xf numFmtId="0" fontId="64" fillId="12" borderId="62" xfId="153" applyNumberFormat="1" applyFont="1" applyFill="1" applyBorder="1" applyAlignment="1">
      <alignment horizontal="left"/>
      <protection/>
    </xf>
    <xf numFmtId="0" fontId="64" fillId="12" borderId="63" xfId="153" applyNumberFormat="1" applyFont="1" applyFill="1" applyBorder="1" applyAlignment="1">
      <alignment horizontal="left"/>
      <protection/>
    </xf>
    <xf numFmtId="0" fontId="64" fillId="12" borderId="58" xfId="153" applyNumberFormat="1" applyFont="1" applyFill="1" applyBorder="1" applyAlignment="1">
      <alignment horizontal="left"/>
      <protection/>
    </xf>
    <xf numFmtId="0" fontId="64" fillId="12" borderId="26" xfId="153" applyNumberFormat="1" applyFont="1" applyFill="1" applyBorder="1" applyAlignment="1">
      <alignment horizontal="left"/>
      <protection/>
    </xf>
    <xf numFmtId="0" fontId="64" fillId="12" borderId="14" xfId="153" applyNumberFormat="1" applyFont="1" applyFill="1" applyBorder="1" applyAlignment="1">
      <alignment horizontal="center" vertical="center"/>
      <protection/>
    </xf>
    <xf numFmtId="49" fontId="64" fillId="12" borderId="14" xfId="153" applyNumberFormat="1" applyFont="1" applyFill="1" applyBorder="1" applyAlignment="1">
      <alignment horizontal="center" vertical="center"/>
      <protection/>
    </xf>
    <xf numFmtId="1" fontId="64" fillId="0" borderId="14" xfId="153" applyNumberFormat="1" applyFont="1" applyBorder="1" applyAlignment="1">
      <alignment horizontal="center" vertical="center"/>
      <protection/>
    </xf>
    <xf numFmtId="1" fontId="64" fillId="0" borderId="25" xfId="153" applyNumberFormat="1" applyFont="1" applyBorder="1" applyAlignment="1">
      <alignment horizontal="center" vertical="center"/>
      <protection/>
    </xf>
    <xf numFmtId="1" fontId="64" fillId="0" borderId="58" xfId="153" applyNumberFormat="1" applyFont="1" applyBorder="1" applyAlignment="1">
      <alignment horizontal="center" vertical="center"/>
      <protection/>
    </xf>
    <xf numFmtId="1" fontId="64" fillId="0" borderId="26" xfId="153" applyNumberFormat="1" applyFont="1" applyBorder="1" applyAlignment="1">
      <alignment horizontal="center" vertical="center"/>
      <protection/>
    </xf>
    <xf numFmtId="0" fontId="64" fillId="0" borderId="14" xfId="153" applyNumberFormat="1" applyFont="1" applyBorder="1" applyAlignment="1">
      <alignment horizontal="center" vertical="center"/>
      <protection/>
    </xf>
    <xf numFmtId="0" fontId="63" fillId="12" borderId="58" xfId="153" applyNumberFormat="1" applyFont="1" applyFill="1" applyBorder="1" applyAlignment="1">
      <alignment horizontal="left"/>
      <protection/>
    </xf>
    <xf numFmtId="0" fontId="63" fillId="12" borderId="26" xfId="153" applyNumberFormat="1" applyFont="1" applyFill="1" applyBorder="1" applyAlignment="1">
      <alignment horizontal="left"/>
      <protection/>
    </xf>
    <xf numFmtId="0" fontId="63" fillId="12" borderId="14" xfId="153" applyNumberFormat="1" applyFont="1" applyFill="1" applyBorder="1" applyAlignment="1">
      <alignment horizontal="center" vertical="center"/>
      <protection/>
    </xf>
    <xf numFmtId="49" fontId="63" fillId="12" borderId="14" xfId="153" applyNumberFormat="1" applyFont="1" applyFill="1" applyBorder="1" applyAlignment="1">
      <alignment horizontal="center" vertical="center"/>
      <protection/>
    </xf>
    <xf numFmtId="1" fontId="63" fillId="0" borderId="14" xfId="153" applyNumberFormat="1" applyFont="1" applyBorder="1" applyAlignment="1">
      <alignment horizontal="center" vertical="center"/>
      <protection/>
    </xf>
    <xf numFmtId="1" fontId="63" fillId="0" borderId="25" xfId="153" applyNumberFormat="1" applyFont="1" applyBorder="1" applyAlignment="1">
      <alignment horizontal="center" vertical="center"/>
      <protection/>
    </xf>
    <xf numFmtId="1" fontId="63" fillId="0" borderId="58" xfId="153" applyNumberFormat="1" applyFont="1" applyBorder="1" applyAlignment="1">
      <alignment horizontal="center" vertical="center"/>
      <protection/>
    </xf>
    <xf numFmtId="1" fontId="63" fillId="0" borderId="26" xfId="153" applyNumberFormat="1" applyFont="1" applyBorder="1" applyAlignment="1">
      <alignment horizontal="center" vertical="center"/>
      <protection/>
    </xf>
    <xf numFmtId="0" fontId="63" fillId="0" borderId="14" xfId="153" applyNumberFormat="1" applyFont="1" applyBorder="1" applyAlignment="1">
      <alignment horizontal="center" vertical="center"/>
      <protection/>
    </xf>
    <xf numFmtId="0" fontId="65" fillId="0" borderId="0" xfId="153" applyNumberFormat="1" applyFont="1" applyBorder="1" applyAlignment="1">
      <alignment horizontal="justify" wrapText="1"/>
      <protection/>
    </xf>
    <xf numFmtId="0" fontId="61" fillId="0" borderId="30" xfId="153" applyNumberFormat="1" applyFont="1" applyBorder="1" applyAlignment="1">
      <alignment horizontal="center"/>
      <protection/>
    </xf>
    <xf numFmtId="0" fontId="60" fillId="0" borderId="30" xfId="153" applyNumberFormat="1" applyFont="1" applyBorder="1" applyAlignment="1">
      <alignment horizontal="center"/>
      <protection/>
    </xf>
    <xf numFmtId="0" fontId="64" fillId="0" borderId="62" xfId="153" applyNumberFormat="1" applyFont="1" applyBorder="1" applyAlignment="1">
      <alignment horizontal="center" vertical="top"/>
      <protection/>
    </xf>
    <xf numFmtId="0" fontId="64" fillId="0" borderId="0" xfId="153" applyNumberFormat="1" applyFont="1" applyBorder="1" applyAlignment="1">
      <alignment horizontal="center" vertical="top"/>
      <protection/>
    </xf>
    <xf numFmtId="0" fontId="124" fillId="69" borderId="0" xfId="153" applyNumberFormat="1" applyFont="1" applyFill="1" applyBorder="1" applyAlignment="1">
      <alignment horizontal="center"/>
      <protection/>
    </xf>
    <xf numFmtId="49" fontId="71" fillId="0" borderId="58" xfId="153" applyNumberFormat="1" applyFont="1" applyBorder="1" applyAlignment="1">
      <alignment horizontal="left" wrapText="1"/>
      <protection/>
    </xf>
    <xf numFmtId="0" fontId="68" fillId="61" borderId="37" xfId="153" applyNumberFormat="1" applyFont="1" applyFill="1" applyBorder="1" applyAlignment="1">
      <alignment horizontal="center" vertical="center" wrapText="1"/>
      <protection/>
    </xf>
    <xf numFmtId="0" fontId="68" fillId="61" borderId="62" xfId="153" applyNumberFormat="1" applyFont="1" applyFill="1" applyBorder="1" applyAlignment="1">
      <alignment horizontal="center" vertical="center" wrapText="1"/>
      <protection/>
    </xf>
    <xf numFmtId="0" fontId="68" fillId="61" borderId="63" xfId="153" applyNumberFormat="1" applyFont="1" applyFill="1" applyBorder="1" applyAlignment="1">
      <alignment horizontal="center" vertical="center" wrapText="1"/>
      <protection/>
    </xf>
    <xf numFmtId="0" fontId="68" fillId="61" borderId="39" xfId="153" applyNumberFormat="1" applyFont="1" applyFill="1" applyBorder="1" applyAlignment="1">
      <alignment horizontal="center" vertical="center" wrapText="1"/>
      <protection/>
    </xf>
    <xf numFmtId="0" fontId="68" fillId="61" borderId="30" xfId="153" applyNumberFormat="1" applyFont="1" applyFill="1" applyBorder="1" applyAlignment="1">
      <alignment horizontal="center" vertical="center" wrapText="1"/>
      <protection/>
    </xf>
    <xf numFmtId="0" fontId="68" fillId="61" borderId="28" xfId="153" applyNumberFormat="1" applyFont="1" applyFill="1" applyBorder="1" applyAlignment="1">
      <alignment horizontal="center" vertical="center" wrapText="1"/>
      <protection/>
    </xf>
    <xf numFmtId="0" fontId="68" fillId="61" borderId="14" xfId="153" applyNumberFormat="1" applyFont="1" applyFill="1" applyBorder="1" applyAlignment="1">
      <alignment horizontal="center" vertical="center" wrapText="1"/>
      <protection/>
    </xf>
    <xf numFmtId="0" fontId="68" fillId="12" borderId="25" xfId="153" applyNumberFormat="1" applyFont="1" applyFill="1" applyBorder="1" applyAlignment="1">
      <alignment horizontal="center" vertical="top"/>
      <protection/>
    </xf>
    <xf numFmtId="0" fontId="68" fillId="12" borderId="58" xfId="153" applyNumberFormat="1" applyFont="1" applyFill="1" applyBorder="1" applyAlignment="1">
      <alignment horizontal="center" vertical="top"/>
      <protection/>
    </xf>
    <xf numFmtId="0" fontId="68" fillId="12" borderId="26" xfId="153" applyNumberFormat="1" applyFont="1" applyFill="1" applyBorder="1" applyAlignment="1">
      <alignment horizontal="center" vertical="top"/>
      <protection/>
    </xf>
    <xf numFmtId="0" fontId="68" fillId="12" borderId="14" xfId="153" applyNumberFormat="1" applyFont="1" applyFill="1" applyBorder="1" applyAlignment="1">
      <alignment horizontal="center" vertical="top"/>
      <protection/>
    </xf>
    <xf numFmtId="0" fontId="68" fillId="12" borderId="25" xfId="153" applyNumberFormat="1" applyFont="1" applyFill="1" applyBorder="1" applyAlignment="1">
      <alignment horizontal="center" vertical="top" wrapText="1"/>
      <protection/>
    </xf>
    <xf numFmtId="0" fontId="68" fillId="12" borderId="58" xfId="153" applyNumberFormat="1" applyFont="1" applyFill="1" applyBorder="1" applyAlignment="1">
      <alignment horizontal="center" vertical="top" wrapText="1"/>
      <protection/>
    </xf>
    <xf numFmtId="0" fontId="68" fillId="12" borderId="26" xfId="153" applyNumberFormat="1" applyFont="1" applyFill="1" applyBorder="1" applyAlignment="1">
      <alignment horizontal="center" vertical="top" wrapText="1"/>
      <protection/>
    </xf>
    <xf numFmtId="0" fontId="71" fillId="12" borderId="25" xfId="153" applyNumberFormat="1" applyFont="1" applyFill="1" applyBorder="1" applyAlignment="1">
      <alignment horizontal="left" wrapText="1"/>
      <protection/>
    </xf>
    <xf numFmtId="0" fontId="71" fillId="12" borderId="58" xfId="153" applyNumberFormat="1" applyFont="1" applyFill="1" applyBorder="1" applyAlignment="1">
      <alignment horizontal="left" wrapText="1"/>
      <protection/>
    </xf>
    <xf numFmtId="0" fontId="71" fillId="12" borderId="26" xfId="153" applyNumberFormat="1" applyFont="1" applyFill="1" applyBorder="1" applyAlignment="1">
      <alignment horizontal="left" wrapText="1"/>
      <protection/>
    </xf>
    <xf numFmtId="0" fontId="71" fillId="12" borderId="37" xfId="153" applyNumberFormat="1" applyFont="1" applyFill="1" applyBorder="1" applyAlignment="1">
      <alignment horizontal="center" vertical="center"/>
      <protection/>
    </xf>
    <xf numFmtId="0" fontId="71" fillId="12" borderId="62" xfId="153" applyNumberFormat="1" applyFont="1" applyFill="1" applyBorder="1" applyAlignment="1">
      <alignment horizontal="center" vertical="center"/>
      <protection/>
    </xf>
    <xf numFmtId="0" fontId="71" fillId="12" borderId="63" xfId="153" applyNumberFormat="1" applyFont="1" applyFill="1" applyBorder="1" applyAlignment="1">
      <alignment horizontal="center" vertical="center"/>
      <protection/>
    </xf>
    <xf numFmtId="49" fontId="71" fillId="12" borderId="37" xfId="153" applyNumberFormat="1" applyFont="1" applyFill="1" applyBorder="1" applyAlignment="1">
      <alignment horizontal="center" vertical="center"/>
      <protection/>
    </xf>
    <xf numFmtId="49" fontId="71" fillId="12" borderId="62" xfId="153" applyNumberFormat="1" applyFont="1" applyFill="1" applyBorder="1" applyAlignment="1">
      <alignment horizontal="center" vertical="center"/>
      <protection/>
    </xf>
    <xf numFmtId="49" fontId="71" fillId="12" borderId="63" xfId="153" applyNumberFormat="1" applyFont="1" applyFill="1" applyBorder="1" applyAlignment="1">
      <alignment horizontal="center" vertical="center"/>
      <protection/>
    </xf>
    <xf numFmtId="1" fontId="71" fillId="0" borderId="37" xfId="153" applyNumberFormat="1" applyFont="1" applyBorder="1" applyAlignment="1">
      <alignment horizontal="center" vertical="center"/>
      <protection/>
    </xf>
    <xf numFmtId="1" fontId="71" fillId="0" borderId="62" xfId="153" applyNumberFormat="1" applyFont="1" applyBorder="1" applyAlignment="1">
      <alignment horizontal="center" vertical="center"/>
      <protection/>
    </xf>
    <xf numFmtId="1" fontId="71" fillId="0" borderId="63" xfId="153" applyNumberFormat="1" applyFont="1" applyBorder="1" applyAlignment="1">
      <alignment horizontal="center" vertical="center"/>
      <protection/>
    </xf>
    <xf numFmtId="1" fontId="71" fillId="0" borderId="37" xfId="153" applyNumberFormat="1" applyFont="1" applyFill="1" applyBorder="1" applyAlignment="1">
      <alignment horizontal="center" vertical="center"/>
      <protection/>
    </xf>
    <xf numFmtId="1" fontId="71" fillId="0" borderId="62" xfId="153" applyNumberFormat="1" applyFont="1" applyFill="1" applyBorder="1" applyAlignment="1">
      <alignment horizontal="center" vertical="center"/>
      <protection/>
    </xf>
    <xf numFmtId="1" fontId="71" fillId="0" borderId="63" xfId="153" applyNumberFormat="1" applyFont="1" applyFill="1" applyBorder="1" applyAlignment="1">
      <alignment horizontal="center" vertical="center"/>
      <protection/>
    </xf>
    <xf numFmtId="3" fontId="71" fillId="0" borderId="37" xfId="153" applyNumberFormat="1" applyFont="1" applyFill="1" applyBorder="1" applyAlignment="1">
      <alignment horizontal="center" vertical="center"/>
      <protection/>
    </xf>
    <xf numFmtId="3" fontId="71" fillId="0" borderId="62" xfId="153" applyNumberFormat="1" applyFont="1" applyFill="1" applyBorder="1" applyAlignment="1">
      <alignment horizontal="center" vertical="center"/>
      <protection/>
    </xf>
    <xf numFmtId="3" fontId="71" fillId="0" borderId="63" xfId="153" applyNumberFormat="1" applyFont="1" applyFill="1" applyBorder="1" applyAlignment="1">
      <alignment horizontal="center" vertical="center"/>
      <protection/>
    </xf>
    <xf numFmtId="3" fontId="71" fillId="0" borderId="25" xfId="153" applyNumberFormat="1" applyFont="1" applyFill="1" applyBorder="1" applyAlignment="1">
      <alignment horizontal="center" vertical="center"/>
      <protection/>
    </xf>
    <xf numFmtId="3" fontId="71" fillId="0" borderId="58" xfId="153" applyNumberFormat="1" applyFont="1" applyFill="1" applyBorder="1" applyAlignment="1">
      <alignment horizontal="center" vertical="center"/>
      <protection/>
    </xf>
    <xf numFmtId="3" fontId="71" fillId="0" borderId="26" xfId="153" applyNumberFormat="1" applyFont="1" applyFill="1" applyBorder="1" applyAlignment="1">
      <alignment horizontal="center" vertical="center"/>
      <protection/>
    </xf>
    <xf numFmtId="3" fontId="71" fillId="0" borderId="37" xfId="153" applyNumberFormat="1" applyFont="1" applyBorder="1" applyAlignment="1">
      <alignment horizontal="center" vertical="center"/>
      <protection/>
    </xf>
    <xf numFmtId="3" fontId="71" fillId="0" borderId="62" xfId="153" applyNumberFormat="1" applyFont="1" applyBorder="1" applyAlignment="1">
      <alignment horizontal="center" vertical="center"/>
      <protection/>
    </xf>
    <xf numFmtId="3" fontId="71" fillId="0" borderId="63" xfId="153" applyNumberFormat="1" applyFont="1" applyBorder="1" applyAlignment="1">
      <alignment horizontal="center" vertical="center"/>
      <protection/>
    </xf>
    <xf numFmtId="4" fontId="71" fillId="0" borderId="37" xfId="153" applyNumberFormat="1" applyFont="1" applyBorder="1" applyAlignment="1">
      <alignment horizontal="center" vertical="center"/>
      <protection/>
    </xf>
    <xf numFmtId="4" fontId="71" fillId="0" borderId="62" xfId="153" applyNumberFormat="1" applyFont="1" applyBorder="1" applyAlignment="1">
      <alignment horizontal="center" vertical="center"/>
      <protection/>
    </xf>
    <xf numFmtId="4" fontId="71" fillId="0" borderId="63" xfId="153" applyNumberFormat="1" applyFont="1" applyBorder="1" applyAlignment="1">
      <alignment horizontal="center" vertical="center"/>
      <protection/>
    </xf>
    <xf numFmtId="0" fontId="71" fillId="12" borderId="25" xfId="153" applyNumberFormat="1" applyFont="1" applyFill="1" applyBorder="1" applyAlignment="1">
      <alignment horizontal="left" wrapText="1" indent="1"/>
      <protection/>
    </xf>
    <xf numFmtId="0" fontId="71" fillId="12" borderId="58" xfId="153" applyNumberFormat="1" applyFont="1" applyFill="1" applyBorder="1" applyAlignment="1">
      <alignment horizontal="left" wrapText="1" indent="1"/>
      <protection/>
    </xf>
    <xf numFmtId="0" fontId="71" fillId="12" borderId="26" xfId="153" applyNumberFormat="1" applyFont="1" applyFill="1" applyBorder="1" applyAlignment="1">
      <alignment horizontal="left" wrapText="1" indent="1"/>
      <protection/>
    </xf>
    <xf numFmtId="0" fontId="71" fillId="0" borderId="37" xfId="153" applyNumberFormat="1" applyFont="1" applyFill="1" applyBorder="1" applyAlignment="1">
      <alignment horizontal="center" vertical="center"/>
      <protection/>
    </xf>
    <xf numFmtId="0" fontId="71" fillId="0" borderId="62" xfId="153" applyNumberFormat="1" applyFont="1" applyFill="1" applyBorder="1" applyAlignment="1">
      <alignment horizontal="center" vertical="center"/>
      <protection/>
    </xf>
    <xf numFmtId="0" fontId="71" fillId="0" borderId="63" xfId="153" applyNumberFormat="1" applyFont="1" applyFill="1" applyBorder="1" applyAlignment="1">
      <alignment horizontal="center" vertical="center"/>
      <protection/>
    </xf>
    <xf numFmtId="0" fontId="71" fillId="12" borderId="25" xfId="153" applyNumberFormat="1" applyFont="1" applyFill="1" applyBorder="1" applyAlignment="1">
      <alignment horizontal="left" wrapText="1" indent="2"/>
      <protection/>
    </xf>
    <xf numFmtId="0" fontId="71" fillId="12" borderId="58" xfId="153" applyNumberFormat="1" applyFont="1" applyFill="1" applyBorder="1" applyAlignment="1">
      <alignment horizontal="left" wrapText="1" indent="2"/>
      <protection/>
    </xf>
    <xf numFmtId="0" fontId="71" fillId="12" borderId="26" xfId="153" applyNumberFormat="1" applyFont="1" applyFill="1" applyBorder="1" applyAlignment="1">
      <alignment horizontal="left" wrapText="1" indent="2"/>
      <protection/>
    </xf>
    <xf numFmtId="0" fontId="71" fillId="12" borderId="25" xfId="153" applyNumberFormat="1" applyFont="1" applyFill="1" applyBorder="1" applyAlignment="1">
      <alignment horizontal="left" wrapText="1" indent="4"/>
      <protection/>
    </xf>
    <xf numFmtId="0" fontId="71" fillId="12" borderId="58" xfId="153" applyNumberFormat="1" applyFont="1" applyFill="1" applyBorder="1" applyAlignment="1">
      <alignment horizontal="left" wrapText="1" indent="4"/>
      <protection/>
    </xf>
    <xf numFmtId="0" fontId="71" fillId="12" borderId="26" xfId="153" applyNumberFormat="1" applyFont="1" applyFill="1" applyBorder="1" applyAlignment="1">
      <alignment horizontal="left" wrapText="1" indent="4"/>
      <protection/>
    </xf>
    <xf numFmtId="3" fontId="71" fillId="0" borderId="25" xfId="153" applyNumberFormat="1" applyFont="1" applyBorder="1" applyAlignment="1">
      <alignment horizontal="center" vertical="center"/>
      <protection/>
    </xf>
    <xf numFmtId="3" fontId="71" fillId="0" borderId="58" xfId="153" applyNumberFormat="1" applyFont="1" applyBorder="1" applyAlignment="1">
      <alignment horizontal="center" vertical="center"/>
      <protection/>
    </xf>
    <xf numFmtId="3" fontId="71" fillId="0" borderId="26" xfId="153" applyNumberFormat="1" applyFont="1" applyBorder="1" applyAlignment="1">
      <alignment horizontal="center" vertical="center"/>
      <protection/>
    </xf>
    <xf numFmtId="0" fontId="71" fillId="0" borderId="37" xfId="153" applyNumberFormat="1" applyFont="1" applyBorder="1" applyAlignment="1">
      <alignment horizontal="center" vertical="center"/>
      <protection/>
    </xf>
    <xf numFmtId="0" fontId="71" fillId="0" borderId="62" xfId="153" applyNumberFormat="1" applyFont="1" applyBorder="1" applyAlignment="1">
      <alignment horizontal="center" vertical="center"/>
      <protection/>
    </xf>
    <xf numFmtId="0" fontId="71" fillId="0" borderId="63" xfId="153" applyNumberFormat="1" applyFont="1" applyBorder="1" applyAlignment="1">
      <alignment horizontal="center" vertical="center"/>
      <protection/>
    </xf>
    <xf numFmtId="0" fontId="71" fillId="12" borderId="25" xfId="153" applyNumberFormat="1" applyFont="1" applyFill="1" applyBorder="1" applyAlignment="1">
      <alignment horizontal="left" wrapText="1" indent="3"/>
      <protection/>
    </xf>
    <xf numFmtId="0" fontId="71" fillId="12" borderId="58" xfId="153" applyNumberFormat="1" applyFont="1" applyFill="1" applyBorder="1" applyAlignment="1">
      <alignment horizontal="left" wrapText="1" indent="3"/>
      <protection/>
    </xf>
    <xf numFmtId="0" fontId="71" fillId="12" borderId="26" xfId="153" applyNumberFormat="1" applyFont="1" applyFill="1" applyBorder="1" applyAlignment="1">
      <alignment horizontal="left" wrapText="1" indent="3"/>
      <protection/>
    </xf>
    <xf numFmtId="0" fontId="71" fillId="12" borderId="25" xfId="153" applyNumberFormat="1" applyFont="1" applyFill="1" applyBorder="1" applyAlignment="1">
      <alignment horizontal="center" vertical="center"/>
      <protection/>
    </xf>
    <xf numFmtId="0" fontId="71" fillId="12" borderId="58" xfId="153" applyNumberFormat="1" applyFont="1" applyFill="1" applyBorder="1" applyAlignment="1">
      <alignment horizontal="center" vertical="center"/>
      <protection/>
    </xf>
    <xf numFmtId="0" fontId="71" fillId="12" borderId="26" xfId="153" applyNumberFormat="1" applyFont="1" applyFill="1" applyBorder="1" applyAlignment="1">
      <alignment horizontal="center" vertical="center"/>
      <protection/>
    </xf>
    <xf numFmtId="49" fontId="71" fillId="12" borderId="25" xfId="153" applyNumberFormat="1" applyFont="1" applyFill="1" applyBorder="1" applyAlignment="1">
      <alignment horizontal="center" vertical="center"/>
      <protection/>
    </xf>
    <xf numFmtId="49" fontId="71" fillId="12" borderId="58" xfId="153" applyNumberFormat="1" applyFont="1" applyFill="1" applyBorder="1" applyAlignment="1">
      <alignment horizontal="center" vertical="center"/>
      <protection/>
    </xf>
    <xf numFmtId="49" fontId="71" fillId="12" borderId="26" xfId="153" applyNumberFormat="1" applyFont="1" applyFill="1" applyBorder="1" applyAlignment="1">
      <alignment horizontal="center" vertical="center"/>
      <protection/>
    </xf>
    <xf numFmtId="1" fontId="71" fillId="0" borderId="25" xfId="153" applyNumberFormat="1" applyFont="1" applyBorder="1" applyAlignment="1">
      <alignment horizontal="center" vertical="center"/>
      <protection/>
    </xf>
    <xf numFmtId="1" fontId="71" fillId="0" borderId="58" xfId="153" applyNumberFormat="1" applyFont="1" applyBorder="1" applyAlignment="1">
      <alignment horizontal="center" vertical="center"/>
      <protection/>
    </xf>
    <xf numFmtId="1" fontId="71" fillId="0" borderId="26" xfId="153" applyNumberFormat="1" applyFont="1" applyBorder="1" applyAlignment="1">
      <alignment horizontal="center" vertical="center"/>
      <protection/>
    </xf>
    <xf numFmtId="0" fontId="71" fillId="0" borderId="25" xfId="153" applyNumberFormat="1" applyFont="1" applyBorder="1" applyAlignment="1">
      <alignment horizontal="center" vertical="center"/>
      <protection/>
    </xf>
    <xf numFmtId="0" fontId="71" fillId="0" borderId="58" xfId="153" applyNumberFormat="1" applyFont="1" applyBorder="1" applyAlignment="1">
      <alignment horizontal="center" vertical="center"/>
      <protection/>
    </xf>
    <xf numFmtId="0" fontId="71" fillId="0" borderId="26" xfId="153" applyNumberFormat="1" applyFont="1" applyBorder="1" applyAlignment="1">
      <alignment horizontal="center" vertical="center"/>
      <protection/>
    </xf>
    <xf numFmtId="1" fontId="125" fillId="0" borderId="37" xfId="153" applyNumberFormat="1" applyFont="1" applyFill="1" applyBorder="1" applyAlignment="1">
      <alignment horizontal="center" vertical="center"/>
      <protection/>
    </xf>
    <xf numFmtId="1" fontId="125" fillId="0" borderId="62" xfId="153" applyNumberFormat="1" applyFont="1" applyFill="1" applyBorder="1" applyAlignment="1">
      <alignment horizontal="center" vertical="center"/>
      <protection/>
    </xf>
    <xf numFmtId="1" fontId="125" fillId="0" borderId="63" xfId="153" applyNumberFormat="1" applyFont="1" applyFill="1" applyBorder="1" applyAlignment="1">
      <alignment horizontal="center" vertical="center"/>
      <protection/>
    </xf>
    <xf numFmtId="3" fontId="125" fillId="0" borderId="37" xfId="153" applyNumberFormat="1" applyFont="1" applyFill="1" applyBorder="1" applyAlignment="1">
      <alignment horizontal="center" vertical="center"/>
      <protection/>
    </xf>
    <xf numFmtId="3" fontId="125" fillId="0" borderId="62" xfId="153" applyNumberFormat="1" applyFont="1" applyFill="1" applyBorder="1" applyAlignment="1">
      <alignment horizontal="center" vertical="center"/>
      <protection/>
    </xf>
    <xf numFmtId="3" fontId="125" fillId="0" borderId="63" xfId="153" applyNumberFormat="1" applyFont="1" applyFill="1" applyBorder="1" applyAlignment="1">
      <alignment horizontal="center" vertical="center"/>
      <protection/>
    </xf>
    <xf numFmtId="3" fontId="125" fillId="0" borderId="25" xfId="153" applyNumberFormat="1" applyFont="1" applyFill="1" applyBorder="1" applyAlignment="1">
      <alignment horizontal="center" vertical="center"/>
      <protection/>
    </xf>
    <xf numFmtId="3" fontId="125" fillId="0" borderId="58" xfId="153" applyNumberFormat="1" applyFont="1" applyFill="1" applyBorder="1" applyAlignment="1">
      <alignment horizontal="center" vertical="center"/>
      <protection/>
    </xf>
    <xf numFmtId="3" fontId="125" fillId="0" borderId="26" xfId="153" applyNumberFormat="1" applyFont="1" applyFill="1" applyBorder="1" applyAlignment="1">
      <alignment horizontal="center" vertical="center"/>
      <protection/>
    </xf>
    <xf numFmtId="3" fontId="125" fillId="0" borderId="25" xfId="153" applyNumberFormat="1" applyFont="1" applyBorder="1" applyAlignment="1">
      <alignment horizontal="center" vertical="center"/>
      <protection/>
    </xf>
    <xf numFmtId="3" fontId="125" fillId="0" borderId="58" xfId="153" applyNumberFormat="1" applyFont="1" applyBorder="1" applyAlignment="1">
      <alignment horizontal="center" vertical="center"/>
      <protection/>
    </xf>
    <xf numFmtId="3" fontId="125" fillId="0" borderId="26" xfId="153" applyNumberFormat="1" applyFont="1" applyBorder="1" applyAlignment="1">
      <alignment horizontal="center" vertical="center"/>
      <protection/>
    </xf>
    <xf numFmtId="0" fontId="68" fillId="12" borderId="25" xfId="153" applyNumberFormat="1" applyFont="1" applyFill="1" applyBorder="1" applyAlignment="1">
      <alignment horizontal="left" vertical="center"/>
      <protection/>
    </xf>
    <xf numFmtId="0" fontId="68" fillId="12" borderId="58" xfId="153" applyNumberFormat="1" applyFont="1" applyFill="1" applyBorder="1" applyAlignment="1">
      <alignment horizontal="left" vertical="center"/>
      <protection/>
    </xf>
    <xf numFmtId="0" fontId="68" fillId="12" borderId="26" xfId="153" applyNumberFormat="1" applyFont="1" applyFill="1" applyBorder="1" applyAlignment="1">
      <alignment horizontal="left" vertical="center"/>
      <protection/>
    </xf>
    <xf numFmtId="0" fontId="71" fillId="0" borderId="14" xfId="153" applyNumberFormat="1" applyFont="1" applyBorder="1" applyAlignment="1">
      <alignment horizontal="center" vertical="center"/>
      <protection/>
    </xf>
    <xf numFmtId="0" fontId="70" fillId="0" borderId="30" xfId="153" applyNumberFormat="1" applyFont="1" applyBorder="1" applyAlignment="1">
      <alignment horizontal="center"/>
      <protection/>
    </xf>
    <xf numFmtId="0" fontId="71" fillId="0" borderId="0" xfId="153" applyNumberFormat="1" applyFont="1" applyBorder="1" applyAlignment="1">
      <alignment horizontal="center" vertical="top"/>
      <protection/>
    </xf>
    <xf numFmtId="0" fontId="71" fillId="0" borderId="0" xfId="153" applyNumberFormat="1" applyFont="1" applyBorder="1" applyAlignment="1">
      <alignment horizontal="center"/>
      <protection/>
    </xf>
    <xf numFmtId="0" fontId="61" fillId="0" borderId="0" xfId="153" applyNumberFormat="1" applyFont="1" applyBorder="1" applyAlignment="1">
      <alignment horizontal="center"/>
      <protection/>
    </xf>
    <xf numFmtId="1" fontId="71" fillId="0" borderId="25" xfId="153" applyNumberFormat="1" applyFont="1" applyFill="1" applyBorder="1" applyAlignment="1">
      <alignment horizontal="center" vertical="center"/>
      <protection/>
    </xf>
    <xf numFmtId="1" fontId="71" fillId="0" borderId="58" xfId="153" applyNumberFormat="1" applyFont="1" applyFill="1" applyBorder="1" applyAlignment="1">
      <alignment horizontal="center" vertical="center"/>
      <protection/>
    </xf>
    <xf numFmtId="1" fontId="71" fillId="0" borderId="26" xfId="153" applyNumberFormat="1" applyFont="1" applyFill="1" applyBorder="1" applyAlignment="1">
      <alignment horizontal="center" vertical="center"/>
      <protection/>
    </xf>
  </cellXfs>
  <cellStyles count="369">
    <cellStyle name="Normal" xfId="0"/>
    <cellStyle name=" 1" xfId="15"/>
    <cellStyle name=" 1 2" xfId="16"/>
    <cellStyle name=" 1_Stage1" xfId="17"/>
    <cellStyle name="_~0780698" xfId="18"/>
    <cellStyle name="_~9051652" xfId="19"/>
    <cellStyle name="_Model_RAB Мой_PR.PROG.WARM.NOTCOMBI.2012.2.16_v1.4(04.04.11) " xfId="20"/>
    <cellStyle name="_Model_RAB Мой_Книга2_PR.PROG.WARM.NOTCOMBI.2012.2.16_v1.4(04.04.11) " xfId="21"/>
    <cellStyle name="_Model_RAB_MRSK_svod_PR.PROG.WARM.NOTCOMBI.2012.2.16_v1.4(04.04.11) " xfId="22"/>
    <cellStyle name="_Model_RAB_MRSK_svod_Книга2_PR.PROG.WARM.NOTCOMBI.2012.2.16_v1.4(04.04.11) " xfId="23"/>
    <cellStyle name="_Копия Программа первоочередных мер_(правка 18 05 06 Усаров_2А_3)" xfId="24"/>
    <cellStyle name="_МОДЕЛЬ_1 (2)_PR.PROG.WARM.NOTCOMBI.2012.2.16_v1.4(04.04.11) " xfId="25"/>
    <cellStyle name="_МОДЕЛЬ_1 (2)_Книга2_PR.PROG.WARM.NOTCOMBI.2012.2.16_v1.4(04.04.11) " xfId="26"/>
    <cellStyle name="_пр 5 тариф RAB_PR.PROG.WARM.NOTCOMBI.2012.2.16_v1.4(04.04.11) " xfId="27"/>
    <cellStyle name="_пр 5 тариф RAB_Книга2_PR.PROG.WARM.NOTCOMBI.2012.2.16_v1.4(04.04.11) " xfId="28"/>
    <cellStyle name="_Приложение 1 2009 24-10-08" xfId="29"/>
    <cellStyle name="_Приложение 11 корр 24-10-08" xfId="30"/>
    <cellStyle name="_Приложение 2- Квартальный отчет об объемах тех. присоед-1" xfId="31"/>
    <cellStyle name="_Расчет RAB_22072008_PR.PROG.WARM.NOTCOMBI.2012.2.16_v1.4(04.04.11) " xfId="32"/>
    <cellStyle name="_Расчет RAB_22072008_Книга2_PR.PROG.WARM.NOTCOMBI.2012.2.16_v1.4(04.04.11) " xfId="33"/>
    <cellStyle name="_Расчет RAB_Лен и МОЭСК_с 2010 года_14.04.2009_со сглаж_version 3.0_без ФСК_PR.PROG.WARM.NOTCOMBI.2012.2.16_v1.4(04.04.11) " xfId="34"/>
    <cellStyle name="_Расчет RAB_Лен и МОЭСК_с 2010 года_14.04.2009_со сглаж_version 3.0_без ФСК_Книга2_PR.PROG.WARM.NOTCOMBI.2012.2.16_v1.4(04.04.11) " xfId="35"/>
    <cellStyle name="_Статистика заявок" xfId="36"/>
    <cellStyle name="20% - Акцент1" xfId="37"/>
    <cellStyle name="20% - Акцент1 2" xfId="38"/>
    <cellStyle name="20% - Акцент2" xfId="39"/>
    <cellStyle name="20% - Акцент2 2" xfId="40"/>
    <cellStyle name="20% - Акцент3" xfId="41"/>
    <cellStyle name="20% - Акцент3 2" xfId="42"/>
    <cellStyle name="20% - Акцент4" xfId="43"/>
    <cellStyle name="20% - Акцент4 2" xfId="44"/>
    <cellStyle name="20% - Акцент5" xfId="45"/>
    <cellStyle name="20% - Акцент5 2" xfId="46"/>
    <cellStyle name="20% - Акцент6" xfId="47"/>
    <cellStyle name="20% - Акцент6 2" xfId="48"/>
    <cellStyle name="40% - Акцент1" xfId="49"/>
    <cellStyle name="40% - Акцент1 2" xfId="50"/>
    <cellStyle name="40% - Акцент2" xfId="51"/>
    <cellStyle name="40% - Акцент2 2" xfId="52"/>
    <cellStyle name="40% - Акцент3" xfId="53"/>
    <cellStyle name="40% - Акцент3 2" xfId="54"/>
    <cellStyle name="40% - Акцент4" xfId="55"/>
    <cellStyle name="40% - Акцент4 2" xfId="56"/>
    <cellStyle name="40% - Акцент5" xfId="57"/>
    <cellStyle name="40% - Акцент5 2" xfId="58"/>
    <cellStyle name="40% - Акцент6" xfId="59"/>
    <cellStyle name="40% - Акцент6 2" xfId="60"/>
    <cellStyle name="60% - Акцент1" xfId="61"/>
    <cellStyle name="60% - Акцент1 2" xfId="62"/>
    <cellStyle name="60% - Акцент2" xfId="63"/>
    <cellStyle name="60% - Акцент2 2" xfId="64"/>
    <cellStyle name="60% - Акцент3" xfId="65"/>
    <cellStyle name="60% - Акцент3 2" xfId="66"/>
    <cellStyle name="60% - Акцент4" xfId="67"/>
    <cellStyle name="60% - Акцент4 2" xfId="68"/>
    <cellStyle name="60% - Акцент5" xfId="69"/>
    <cellStyle name="60% - Акцент5 2" xfId="70"/>
    <cellStyle name="60% - Акцент6" xfId="71"/>
    <cellStyle name="60% - Акцент6 2" xfId="72"/>
    <cellStyle name="Cells 2" xfId="73"/>
    <cellStyle name="Comma [0]_laroux" xfId="74"/>
    <cellStyle name="Comma_laroux" xfId="75"/>
    <cellStyle name="Currency [0]" xfId="76"/>
    <cellStyle name="Currency_laroux" xfId="77"/>
    <cellStyle name="Currency2" xfId="78"/>
    <cellStyle name="Followed Hyperlink" xfId="79"/>
    <cellStyle name="Header 3" xfId="80"/>
    <cellStyle name="Hyperlink" xfId="81"/>
    <cellStyle name="normal" xfId="82"/>
    <cellStyle name="Normal 2" xfId="83"/>
    <cellStyle name="Normal_ASUS" xfId="84"/>
    <cellStyle name="Normal1" xfId="85"/>
    <cellStyle name="Normal2" xfId="86"/>
    <cellStyle name="Percent1" xfId="87"/>
    <cellStyle name="Price_Body" xfId="88"/>
    <cellStyle name="S0" xfId="89"/>
    <cellStyle name="S1" xfId="90"/>
    <cellStyle name="S10" xfId="91"/>
    <cellStyle name="S11" xfId="92"/>
    <cellStyle name="S12" xfId="93"/>
    <cellStyle name="S13" xfId="94"/>
    <cellStyle name="S2" xfId="95"/>
    <cellStyle name="S3" xfId="96"/>
    <cellStyle name="S4" xfId="97"/>
    <cellStyle name="S5" xfId="98"/>
    <cellStyle name="S6" xfId="99"/>
    <cellStyle name="S7" xfId="100"/>
    <cellStyle name="S8" xfId="101"/>
    <cellStyle name="S9" xfId="102"/>
    <cellStyle name="Title 4" xfId="103"/>
    <cellStyle name="Акцент1" xfId="104"/>
    <cellStyle name="Акцент1 2" xfId="105"/>
    <cellStyle name="Акцент2" xfId="106"/>
    <cellStyle name="Акцент2 2" xfId="107"/>
    <cellStyle name="Акцент3" xfId="108"/>
    <cellStyle name="Акцент3 2" xfId="109"/>
    <cellStyle name="Акцент4" xfId="110"/>
    <cellStyle name="Акцент4 2" xfId="111"/>
    <cellStyle name="Акцент5" xfId="112"/>
    <cellStyle name="Акцент5 2" xfId="113"/>
    <cellStyle name="Акцент6" xfId="114"/>
    <cellStyle name="Акцент6 2" xfId="115"/>
    <cellStyle name="Беззащитный" xfId="116"/>
    <cellStyle name="Ввод " xfId="117"/>
    <cellStyle name="Ввод  2" xfId="118"/>
    <cellStyle name="Вывод" xfId="119"/>
    <cellStyle name="Вывод 2" xfId="120"/>
    <cellStyle name="Вычисление" xfId="121"/>
    <cellStyle name="Вычисление 2" xfId="122"/>
    <cellStyle name="Hyperlink" xfId="123"/>
    <cellStyle name="Гиперссылка 2 2" xfId="124"/>
    <cellStyle name="Гиперссылка 3" xfId="125"/>
    <cellStyle name="Гиперссылка 4" xfId="126"/>
    <cellStyle name="Гиперссылка 4 2 2" xfId="127"/>
    <cellStyle name="Currency" xfId="128"/>
    <cellStyle name="Currency [0]" xfId="129"/>
    <cellStyle name="Заголовок" xfId="130"/>
    <cellStyle name="Заголовок 1" xfId="131"/>
    <cellStyle name="Заголовок 1 2" xfId="132"/>
    <cellStyle name="Заголовок 2" xfId="133"/>
    <cellStyle name="Заголовок 2 2" xfId="134"/>
    <cellStyle name="Заголовок 3" xfId="135"/>
    <cellStyle name="Заголовок 3 2" xfId="136"/>
    <cellStyle name="Заголовок 4" xfId="137"/>
    <cellStyle name="Заголовок 4 2" xfId="138"/>
    <cellStyle name="ЗаголовокСтолбца" xfId="139"/>
    <cellStyle name="Защитный" xfId="140"/>
    <cellStyle name="Значение" xfId="141"/>
    <cellStyle name="Итог" xfId="142"/>
    <cellStyle name="Итог 2" xfId="143"/>
    <cellStyle name="Контрольная ячейка" xfId="144"/>
    <cellStyle name="Контрольная ячейка 2" xfId="145"/>
    <cellStyle name="Мой заголовок" xfId="146"/>
    <cellStyle name="Мой заголовок листа" xfId="147"/>
    <cellStyle name="Мои наименования показателей" xfId="148"/>
    <cellStyle name="Название" xfId="149"/>
    <cellStyle name="Название 2" xfId="150"/>
    <cellStyle name="Нейтральный" xfId="151"/>
    <cellStyle name="Нейтральный 2" xfId="152"/>
    <cellStyle name="Обычный 10" xfId="153"/>
    <cellStyle name="Обычный 10 2" xfId="154"/>
    <cellStyle name="Обычный 12" xfId="155"/>
    <cellStyle name="Обычный 12 2" xfId="156"/>
    <cellStyle name="Обычный 12 3" xfId="157"/>
    <cellStyle name="Обычный 12_FORMA.5.2.63" xfId="158"/>
    <cellStyle name="Обычный 120" xfId="159"/>
    <cellStyle name="Обычный 14" xfId="160"/>
    <cellStyle name="Обычный 2" xfId="161"/>
    <cellStyle name="Обычный 2 11" xfId="162"/>
    <cellStyle name="Обычный 2 2" xfId="163"/>
    <cellStyle name="Обычный 2 26 2" xfId="164"/>
    <cellStyle name="Обычный 2 3" xfId="165"/>
    <cellStyle name="Обычный 2 6" xfId="166"/>
    <cellStyle name="Обычный 2 7" xfId="167"/>
    <cellStyle name="Обычный 2_Новая инструкция1_фст" xfId="168"/>
    <cellStyle name="Обычный 3" xfId="169"/>
    <cellStyle name="Обычный 3 2" xfId="170"/>
    <cellStyle name="Обычный 3 2 2 2" xfId="171"/>
    <cellStyle name="Обычный 3 2 5" xfId="172"/>
    <cellStyle name="Обычный 3 21" xfId="173"/>
    <cellStyle name="Обычный 3 3" xfId="174"/>
    <cellStyle name="Обычный 4" xfId="175"/>
    <cellStyle name="Обычный 4 2" xfId="176"/>
    <cellStyle name="Обычный 4 2 4" xfId="177"/>
    <cellStyle name="Обычный 5" xfId="178"/>
    <cellStyle name="Обычный 6" xfId="179"/>
    <cellStyle name="Обычный 6 2" xfId="180"/>
    <cellStyle name="Обычный 6 2 2" xfId="181"/>
    <cellStyle name="Обычный 6 2 2 2" xfId="182"/>
    <cellStyle name="Обычный 6 2 2 2 2" xfId="183"/>
    <cellStyle name="Обычный 6 2 2 2 2 2" xfId="184"/>
    <cellStyle name="Обычный 6 2 2 2 2 2 2" xfId="185"/>
    <cellStyle name="Обычный 6 2 2 2 2 2 3" xfId="186"/>
    <cellStyle name="Обычный 6 2 2 2 2 3" xfId="187"/>
    <cellStyle name="Обычный 6 2 2 2 2 4" xfId="188"/>
    <cellStyle name="Обычный 6 2 2 2 3" xfId="189"/>
    <cellStyle name="Обычный 6 2 2 2 3 2" xfId="190"/>
    <cellStyle name="Обычный 6 2 2 2 3 3" xfId="191"/>
    <cellStyle name="Обычный 6 2 2 2 4" xfId="192"/>
    <cellStyle name="Обычный 6 2 2 2 5" xfId="193"/>
    <cellStyle name="Обычный 6 2 2 3" xfId="194"/>
    <cellStyle name="Обычный 6 2 2 3 2" xfId="195"/>
    <cellStyle name="Обычный 6 2 2 3 2 2" xfId="196"/>
    <cellStyle name="Обычный 6 2 2 3 2 3" xfId="197"/>
    <cellStyle name="Обычный 6 2 2 3 3" xfId="198"/>
    <cellStyle name="Обычный 6 2 2 3 4" xfId="199"/>
    <cellStyle name="Обычный 6 2 2 4" xfId="200"/>
    <cellStyle name="Обычный 6 2 2 4 2" xfId="201"/>
    <cellStyle name="Обычный 6 2 2 4 2 2" xfId="202"/>
    <cellStyle name="Обычный 6 2 2 4 2 3" xfId="203"/>
    <cellStyle name="Обычный 6 2 2 4 3" xfId="204"/>
    <cellStyle name="Обычный 6 2 2 4 4" xfId="205"/>
    <cellStyle name="Обычный 6 2 2 5" xfId="206"/>
    <cellStyle name="Обычный 6 2 2 5 2" xfId="207"/>
    <cellStyle name="Обычный 6 2 2 5 3" xfId="208"/>
    <cellStyle name="Обычный 6 2 2 6" xfId="209"/>
    <cellStyle name="Обычный 6 2 2 7" xfId="210"/>
    <cellStyle name="Обычный 6 2 2 8" xfId="211"/>
    <cellStyle name="Обычный 6 2 3" xfId="212"/>
    <cellStyle name="Обычный 6 2 3 2" xfId="213"/>
    <cellStyle name="Обычный 6 2 3 2 2" xfId="214"/>
    <cellStyle name="Обычный 6 2 3 2 2 2" xfId="215"/>
    <cellStyle name="Обычный 6 2 3 2 2 2 2" xfId="216"/>
    <cellStyle name="Обычный 6 2 3 2 2 2 3" xfId="217"/>
    <cellStyle name="Обычный 6 2 3 2 2 3" xfId="218"/>
    <cellStyle name="Обычный 6 2 3 2 2 4" xfId="219"/>
    <cellStyle name="Обычный 6 2 3 2 3" xfId="220"/>
    <cellStyle name="Обычный 6 2 3 2 3 2" xfId="221"/>
    <cellStyle name="Обычный 6 2 3 2 3 3" xfId="222"/>
    <cellStyle name="Обычный 6 2 3 2 4" xfId="223"/>
    <cellStyle name="Обычный 6 2 3 2 5" xfId="224"/>
    <cellStyle name="Обычный 6 2 3 3" xfId="225"/>
    <cellStyle name="Обычный 6 2 3 3 2" xfId="226"/>
    <cellStyle name="Обычный 6 2 3 3 2 2" xfId="227"/>
    <cellStyle name="Обычный 6 2 3 3 2 3" xfId="228"/>
    <cellStyle name="Обычный 6 2 3 3 3" xfId="229"/>
    <cellStyle name="Обычный 6 2 3 3 4" xfId="230"/>
    <cellStyle name="Обычный 6 2 3 4" xfId="231"/>
    <cellStyle name="Обычный 6 2 3 4 2" xfId="232"/>
    <cellStyle name="Обычный 6 2 3 4 2 2" xfId="233"/>
    <cellStyle name="Обычный 6 2 3 4 2 3" xfId="234"/>
    <cellStyle name="Обычный 6 2 3 4 3" xfId="235"/>
    <cellStyle name="Обычный 6 2 3 4 4" xfId="236"/>
    <cellStyle name="Обычный 6 2 3 5" xfId="237"/>
    <cellStyle name="Обычный 6 2 3 5 2" xfId="238"/>
    <cellStyle name="Обычный 6 2 3 5 3" xfId="239"/>
    <cellStyle name="Обычный 6 2 3 6" xfId="240"/>
    <cellStyle name="Обычный 6 2 3 7" xfId="241"/>
    <cellStyle name="Обычный 6 2 3 8" xfId="242"/>
    <cellStyle name="Обычный 6 2 4" xfId="243"/>
    <cellStyle name="Обычный 6 2 4 2" xfId="244"/>
    <cellStyle name="Обычный 6 2 4 2 2" xfId="245"/>
    <cellStyle name="Обычный 6 2 4 2 3" xfId="246"/>
    <cellStyle name="Обычный 6 2 4 3" xfId="247"/>
    <cellStyle name="Обычный 6 2 4 4" xfId="248"/>
    <cellStyle name="Обычный 6 2 5" xfId="249"/>
    <cellStyle name="Обычный 6 2 5 2" xfId="250"/>
    <cellStyle name="Обычный 6 2 5 2 2" xfId="251"/>
    <cellStyle name="Обычный 6 2 5 2 3" xfId="252"/>
    <cellStyle name="Обычный 6 2 5 3" xfId="253"/>
    <cellStyle name="Обычный 6 2 5 4" xfId="254"/>
    <cellStyle name="Обычный 6 2 6" xfId="255"/>
    <cellStyle name="Обычный 6 2 6 2" xfId="256"/>
    <cellStyle name="Обычный 6 2 6 3" xfId="257"/>
    <cellStyle name="Обычный 6 2 7" xfId="258"/>
    <cellStyle name="Обычный 6 2 8" xfId="259"/>
    <cellStyle name="Обычный 6 2 9" xfId="260"/>
    <cellStyle name="Обычный 6 3" xfId="261"/>
    <cellStyle name="Обычный 6 3 2" xfId="262"/>
    <cellStyle name="Обычный 6 3 2 2" xfId="263"/>
    <cellStyle name="Обычный 6 3 2 3" xfId="264"/>
    <cellStyle name="Обычный 6 3 3" xfId="265"/>
    <cellStyle name="Обычный 6 3 4" xfId="266"/>
    <cellStyle name="Обычный 6 4" xfId="267"/>
    <cellStyle name="Обычный 6 4 2" xfId="268"/>
    <cellStyle name="Обычный 6 4 2 2" xfId="269"/>
    <cellStyle name="Обычный 6 4 2 3" xfId="270"/>
    <cellStyle name="Обычный 6 4 3" xfId="271"/>
    <cellStyle name="Обычный 6 4 4" xfId="272"/>
    <cellStyle name="Обычный 6 5" xfId="273"/>
    <cellStyle name="Обычный 6 5 2" xfId="274"/>
    <cellStyle name="Обычный 6 5 3" xfId="275"/>
    <cellStyle name="Обычный 6 6" xfId="276"/>
    <cellStyle name="Обычный 6 7" xfId="277"/>
    <cellStyle name="Обычный 6 8" xfId="278"/>
    <cellStyle name="Обычный 7" xfId="279"/>
    <cellStyle name="Обычный 7 2" xfId="280"/>
    <cellStyle name="Обычный 7 2 2" xfId="281"/>
    <cellStyle name="Обычный 7 2 2 2" xfId="282"/>
    <cellStyle name="Обычный 7 2 2 2 2" xfId="283"/>
    <cellStyle name="Обычный 7 2 2 2 3" xfId="284"/>
    <cellStyle name="Обычный 7 2 2 3" xfId="285"/>
    <cellStyle name="Обычный 7 2 2 4" xfId="286"/>
    <cellStyle name="Обычный 7 2 3" xfId="287"/>
    <cellStyle name="Обычный 7 2 3 2" xfId="288"/>
    <cellStyle name="Обычный 7 2 3 2 2" xfId="289"/>
    <cellStyle name="Обычный 7 2 3 2 3" xfId="290"/>
    <cellStyle name="Обычный 7 2 3 3" xfId="291"/>
    <cellStyle name="Обычный 7 2 3 4" xfId="292"/>
    <cellStyle name="Обычный 7 2 4" xfId="293"/>
    <cellStyle name="Обычный 7 2 4 2" xfId="294"/>
    <cellStyle name="Обычный 7 2 4 3" xfId="295"/>
    <cellStyle name="Обычный 7 2 5" xfId="296"/>
    <cellStyle name="Обычный 7 2 6" xfId="297"/>
    <cellStyle name="Обычный 7 2 7" xfId="298"/>
    <cellStyle name="Обычный 8" xfId="299"/>
    <cellStyle name="Обычный 9" xfId="300"/>
    <cellStyle name="Обычный 9 2" xfId="301"/>
    <cellStyle name="Обычный 9 2 2" xfId="302"/>
    <cellStyle name="Обычный 9 2 2 2" xfId="303"/>
    <cellStyle name="Обычный 9 2 2 3" xfId="304"/>
    <cellStyle name="Обычный 9 2 2 4" xfId="305"/>
    <cellStyle name="Обычный 9 2 3" xfId="306"/>
    <cellStyle name="Обычный 9 2 4" xfId="307"/>
    <cellStyle name="Обычный 9 3" xfId="308"/>
    <cellStyle name="Обычный 9 3 2" xfId="309"/>
    <cellStyle name="Обычный 9 3 3" xfId="310"/>
    <cellStyle name="Обычный 9 3 4" xfId="311"/>
    <cellStyle name="Обычный 9 4" xfId="312"/>
    <cellStyle name="Обычный 9 5" xfId="313"/>
    <cellStyle name="Обычный_SIMPLE_1_massive2" xfId="314"/>
    <cellStyle name="Плохой" xfId="315"/>
    <cellStyle name="Плохой 2" xfId="316"/>
    <cellStyle name="Поле ввода" xfId="317"/>
    <cellStyle name="Пояснение" xfId="318"/>
    <cellStyle name="Пояснение 2" xfId="319"/>
    <cellStyle name="Примечание" xfId="320"/>
    <cellStyle name="Примечание 2" xfId="321"/>
    <cellStyle name="Percent" xfId="322"/>
    <cellStyle name="Процентный 2" xfId="323"/>
    <cellStyle name="Процентный 3" xfId="324"/>
    <cellStyle name="Связанная ячейка" xfId="325"/>
    <cellStyle name="Связанная ячейка 2" xfId="326"/>
    <cellStyle name="Стиль 1" xfId="327"/>
    <cellStyle name="Текст предупреждения" xfId="328"/>
    <cellStyle name="Текст предупреждения 2" xfId="329"/>
    <cellStyle name="Текстовый" xfId="330"/>
    <cellStyle name="Тысячи [0]_2 месяца" xfId="331"/>
    <cellStyle name="Тысячи_2 месяца" xfId="332"/>
    <cellStyle name="Comma" xfId="333"/>
    <cellStyle name="Comma [0]" xfId="334"/>
    <cellStyle name="Финансовый 2" xfId="335"/>
    <cellStyle name="Финансовый 2 14" xfId="336"/>
    <cellStyle name="Финансовый 2 2" xfId="337"/>
    <cellStyle name="Финансовый 2 2 2" xfId="338"/>
    <cellStyle name="Финансовый 2 2 2 2" xfId="339"/>
    <cellStyle name="Финансовый 2 2 2 2 2" xfId="340"/>
    <cellStyle name="Финансовый 2 2 2 3" xfId="341"/>
    <cellStyle name="Финансовый 2 2 3" xfId="342"/>
    <cellStyle name="Финансовый 2 2 4" xfId="343"/>
    <cellStyle name="Финансовый 2 3" xfId="344"/>
    <cellStyle name="Финансовый 2 3 2" xfId="345"/>
    <cellStyle name="Финансовый 2 3 2 2" xfId="346"/>
    <cellStyle name="Финансовый 2 3 2 3" xfId="347"/>
    <cellStyle name="Финансовый 2 3 3" xfId="348"/>
    <cellStyle name="Финансовый 2 3 4" xfId="349"/>
    <cellStyle name="Финансовый 2 4" xfId="350"/>
    <cellStyle name="Финансовый 2 4 2" xfId="351"/>
    <cellStyle name="Финансовый 2 4 3" xfId="352"/>
    <cellStyle name="Финансовый 2 5" xfId="353"/>
    <cellStyle name="Финансовый 2 6" xfId="354"/>
    <cellStyle name="Финансовый 2 7" xfId="355"/>
    <cellStyle name="Финансовый 22" xfId="356"/>
    <cellStyle name="Финансовый 3" xfId="357"/>
    <cellStyle name="Финансовый 3 2" xfId="358"/>
    <cellStyle name="Финансовый 3 2 2" xfId="359"/>
    <cellStyle name="Финансовый 3 2 2 2" xfId="360"/>
    <cellStyle name="Финансовый 3 2 2 3" xfId="361"/>
    <cellStyle name="Финансовый 3 2 3" xfId="362"/>
    <cellStyle name="Финансовый 3 2 4" xfId="363"/>
    <cellStyle name="Финансовый 3 3" xfId="364"/>
    <cellStyle name="Финансовый 3 3 2" xfId="365"/>
    <cellStyle name="Финансовый 3 3 2 2" xfId="366"/>
    <cellStyle name="Финансовый 3 3 2 3" xfId="367"/>
    <cellStyle name="Финансовый 3 3 3" xfId="368"/>
    <cellStyle name="Финансовый 3 3 4" xfId="369"/>
    <cellStyle name="Финансовый 3 4" xfId="370"/>
    <cellStyle name="Финансовый 3 4 2" xfId="371"/>
    <cellStyle name="Финансовый 3 4 3" xfId="372"/>
    <cellStyle name="Финансовый 3 5" xfId="373"/>
    <cellStyle name="Финансовый 3 6" xfId="374"/>
    <cellStyle name="Финансовый 3 7" xfId="375"/>
    <cellStyle name="Финансовый 4" xfId="376"/>
    <cellStyle name="Финансовый 9" xfId="377"/>
    <cellStyle name="Формула" xfId="378"/>
    <cellStyle name="ФормулаВБ" xfId="379"/>
    <cellStyle name="ФормулаНаКонтроль" xfId="380"/>
    <cellStyle name="Хороший" xfId="381"/>
    <cellStyle name="Хороший 2" xfId="3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1\D\2003\&#1060;&#1086;&#1088;&#1084;&#1080;&#1088;&#1086;&#1074;&#1072;&#1085;&#1080;&#1077;%20&#1044;&#1055;&#1053;\B-PL\NBPL\_F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5;&#1056;&#1048;&#1057;&#1054;&#1045;&#1044;&#1048;&#1053;&#1045;&#1053;&#1048;&#1045;\&#1055;&#1083;&#1072;&#1090;&#1072;%20&#1085;&#1072;%202009&#1075;&#1086;&#1076;\&#1055;&#1083;&#1072;&#1090;&#1072;%20&#1079;&#1072;%20&#1058;&#1055;%202009%20&#1075;\&#1054;&#1089;&#1085;&#1086;&#1074;&#1085;&#1086;&#1081;%20&#1084;&#1072;&#1090;&#1077;&#1088;&#1080;&#1072;&#1083;\&#1055;&#1088;&#1086;&#1077;&#1082;&#1090;\&#1057;&#1077;&#1084;&#1080;&#1085;&#1072;\&#1086;&#1090;11.11.08-&#1085;&#1086;&#1074;&#1099;&#1081;\&#1058;&#1072;&#1073;&#1083;.%2017_06.11.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7%20&#1075;&#1086;&#1076;\&#1054;&#1088;&#1075;&#1072;&#1085;&#1080;&#1079;&#1072;&#1094;&#1080;&#1086;&#1085;&#1085;&#1099;&#1077;%20&#1076;&#1086;&#1082;&#1091;&#1084;&#1077;&#1085;&#1090;&#1099;%20&#1087;&#1086;%20&#1087;&#1086;&#1076;&#1075;&#1086;&#1090;&#1086;&#1074;&#1082;&#1077;\GR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~1\NKONDA~1.FST\LOCALS~1\Temp\notes6030C8\proverk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5;&#1088;&#1080;&#1083;&#1086;&#1078;&#1077;&#1085;&#1080;&#1103;%20&#1082;%20&#1087;&#1088;&#1080;&#1082;&#1072;&#1079;&#1091;%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9.200\&#1092;&#1089;&#1090;\&#1044;&#1086;&#1082;&#1091;&#1084;&#1077;&#1085;&#1090;&#1099;\OREP.INV.NE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nts%20and%20Settings\san\&#1056;&#1072;&#1073;&#1086;&#1095;&#1080;&#1081;%20&#1089;&#1090;&#1086;&#1083;\&#1091;&#1056;&#1071;&#1044;&#1054;&#1042;\&#1048;&#1055;&#1056;%202008-12(&#1057;&#1072;&#1084;&#1072;&#1088;&#1072;&#1060;24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lobanov\plan-99\P-99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6;&#1057;&#1050;%20&#1042;&#1086;&#1083;&#1075;&#1080;\&#1044;&#1077;&#1087;&#1072;&#1088;&#1090;&#1072;&#1084;&#1077;&#1085;&#1090;%20&#1090;&#1072;&#1088;&#1080;&#1092;&#1086;&#1086;&#1073;&#1088;&#1072;&#1079;&#1086;&#1074;&#1072;&#1085;&#1080;&#1103;\&#1058;&#1072;&#1088;&#1080;&#1092;%202017%20&#1075;&#1086;&#1076;\&#1058;&#1077;&#1093;&#1087;&#1088;&#1080;&#1089;&#1086;&#1077;&#1076;&#1080;&#1085;&#1077;&#1085;&#1080;&#1077;\&#1057;&#1072;&#1088;&#1072;&#1090;&#1086;&#1074;\&#1057;&#1072;&#1084;&#1072;&#1088;&#1072;\&#1056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6;&#1072;&#1089;&#1095;&#1077;&#1090;%20&#1090;&#1072;&#1088;&#1080;&#1092;&#1072;\&#1056;&#1072;&#1089;&#1095;&#1077;&#1090;\&#1054;&#1089;&#1085;&#1086;&#1074;&#1085;&#1086;&#1081;%20&#1088;&#1072;&#1089;&#1095;&#1077;&#1090;\&#1040;&#1056;&#1052;%20&#1086;&#1090;%2021.04.08\&#1040;&#1056;&#1052;.2009-&#1057;&#1072;&#1084;&#1072;&#1088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6;&#1057;&#1050;%20&#1042;&#1086;&#1083;&#1075;&#1080;\&#1044;&#1077;&#1087;&#1072;&#1088;&#1090;&#1072;&#1084;&#1077;&#1085;&#1090;%20&#1090;&#1072;&#1088;&#1080;&#1092;&#1086;&#1086;&#1073;&#1088;&#1072;&#1079;&#1086;&#1074;&#1072;&#1085;&#1080;&#1103;\&#1056;&#1077;&#1096;&#1077;&#1085;&#1080;&#1103;%202015%20&#1075;&#1086;&#1076;\&#1058;&#1077;&#1093;&#1087;&#1088;&#1080;&#1089;&#1086;&#1077;&#1076;&#1080;&#1085;&#1077;&#1085;&#1080;&#1077;\&#1060;&#1086;&#1088;&#1084;&#1072;%20&#8470;6\FORMA.6.2.6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5;&#1045;&#1056;&#1045;&#1044;&#1040;&#1063;&#1040;%2016-20%20&#1075;&#1075;\&#1055;&#1077;&#1088;&#1077;&#1076;&#1072;&#1095;&#1072;%202017\&#1089;&#1074;&#1086;&#1076;%20&#1087;&#1086;%20&#1074;&#1079;&#1072;&#1080;&#1084;&#1086;&#1088;&#1072;&#1089;&#1095;&#1105;&#1090;&#1072;&#1084;%202017\2017\01%20&#1072;&#1074;&#1080;&#10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otov_EA\AppData\Local\Microsoft\Windows\Temporary%20Internet%20Files\Content.Outlook\QDYE3O1K\&#1058;&#1086;&#1084;&#1089;&#1082;&#1072;&#1103;%20&#1056;&#1050;\&#1055;&#1088;&#1080;&#1083;&#1086;&#1078;&#1077;&#1085;&#1080;&#1077;_&#1060;&#1086;&#1088;&#1084;&#1072;&#1090;_&#1057;&#1090;&#1086;&#1080;&#1084;&#1086;&#1089;&#1090;&#1100;_&#1058;&#1055;_&#1076;&#1083;&#1103;_&#1086;&#1090;&#1087;&#1088;&#1072;&#1074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otov_EA\AppData\Local\Microsoft\Windows\Temporary%20Internet%20Files\Content.Outlook\QDYE3O1K\&#1055;&#1088;&#1080;&#1083;&#1086;&#1078;&#1077;&#1085;&#1080;&#1077;_2_&#1082;_&#1055;&#1088;&#1086;&#1090;&#1086;&#1082;&#1086;&#1083;&#109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~1\NKONDA~1.FST\LOCALS~1\Temp\notes6030C8\&#1055;&#1083;&#1072;&#1085;%20&#1085;&#1072;%202008-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6;&#1072;&#1089;&#1095;&#1077;&#1090;%20&#1090;&#1072;&#1088;&#1080;&#1092;&#1072;\&#1056;&#1072;&#1089;&#1095;&#1077;&#1090;\&#1054;&#1089;&#1085;&#1086;&#1074;&#1085;&#1086;&#1081;%20&#1088;&#1072;&#1089;&#1095;&#1077;&#1090;\&#1054;&#1089;&#1085;&#1086;&#1074;&#1085;&#1072;&#1103;\&#1040;&#1056;&#1052;-&#1074;&#1072;&#1078;&#1085;&#1099;&#1081;\&#1040;&#1056;&#1052;.2009-&#1057;&#1072;&#1084;&#1072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сходные"/>
      <sheetName val="ИТ-бюджет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ий"/>
      <sheetName val="17 (ТП)"/>
    </sheetNames>
    <sheetDataSet>
      <sheetData sheetId="0">
        <row r="9">
          <cell r="E9">
            <v>429320.48</v>
          </cell>
          <cell r="F9">
            <v>1203238.774</v>
          </cell>
          <cell r="G9">
            <v>500479.354</v>
          </cell>
          <cell r="H9">
            <v>1447251</v>
          </cell>
          <cell r="L9">
            <v>1565613</v>
          </cell>
        </row>
        <row r="10">
          <cell r="E10">
            <v>105489.813</v>
          </cell>
          <cell r="F10">
            <v>61936</v>
          </cell>
          <cell r="G10">
            <v>114955.315</v>
          </cell>
          <cell r="H10">
            <v>586194</v>
          </cell>
          <cell r="L10">
            <v>611483</v>
          </cell>
        </row>
        <row r="11">
          <cell r="G11">
            <v>0</v>
          </cell>
          <cell r="H11">
            <v>3726455</v>
          </cell>
          <cell r="L11">
            <v>4157600</v>
          </cell>
        </row>
        <row r="13">
          <cell r="E13">
            <v>5854777.7247399995</v>
          </cell>
          <cell r="F13">
            <v>5829921</v>
          </cell>
          <cell r="G13">
            <v>6058180.30985</v>
          </cell>
          <cell r="H13">
            <v>4856472</v>
          </cell>
          <cell r="L13">
            <v>5744474</v>
          </cell>
        </row>
        <row r="14">
          <cell r="E14">
            <v>54947.050039999995</v>
          </cell>
          <cell r="F14">
            <v>24634.9</v>
          </cell>
          <cell r="G14">
            <v>81840.96789</v>
          </cell>
          <cell r="H14">
            <v>43092</v>
          </cell>
          <cell r="L14">
            <v>48116</v>
          </cell>
        </row>
        <row r="15">
          <cell r="E15">
            <v>67241.50494</v>
          </cell>
          <cell r="F15">
            <v>40423.5</v>
          </cell>
          <cell r="G15">
            <v>123577.76702</v>
          </cell>
          <cell r="H15">
            <v>188412</v>
          </cell>
          <cell r="L15">
            <v>211605</v>
          </cell>
        </row>
        <row r="16">
          <cell r="E16">
            <v>32747.27279</v>
          </cell>
          <cell r="F16">
            <v>12213.6</v>
          </cell>
          <cell r="G16">
            <v>40381.49371</v>
          </cell>
          <cell r="H16">
            <v>31826</v>
          </cell>
          <cell r="L16">
            <v>33288</v>
          </cell>
        </row>
        <row r="17">
          <cell r="E17">
            <v>51021.60586</v>
          </cell>
          <cell r="G17">
            <v>36086.425</v>
          </cell>
          <cell r="H17">
            <v>87764</v>
          </cell>
          <cell r="L17">
            <v>92255</v>
          </cell>
        </row>
        <row r="18">
          <cell r="E18">
            <v>64633.876</v>
          </cell>
          <cell r="F18">
            <v>55112.5</v>
          </cell>
          <cell r="G18">
            <v>74088.893</v>
          </cell>
          <cell r="H18">
            <v>72652</v>
          </cell>
          <cell r="L18">
            <v>83408</v>
          </cell>
        </row>
        <row r="19">
          <cell r="G19">
            <v>0</v>
          </cell>
          <cell r="H19">
            <v>2945.3156</v>
          </cell>
          <cell r="L19">
            <v>5523</v>
          </cell>
        </row>
        <row r="20">
          <cell r="F20">
            <v>44735.5</v>
          </cell>
          <cell r="G20">
            <v>0</v>
          </cell>
          <cell r="H20">
            <v>49858</v>
          </cell>
          <cell r="L20">
            <v>53162</v>
          </cell>
        </row>
        <row r="21">
          <cell r="E21">
            <v>70841.157</v>
          </cell>
          <cell r="F21">
            <v>307439.2</v>
          </cell>
          <cell r="G21">
            <v>84157.438</v>
          </cell>
          <cell r="H21">
            <v>5318</v>
          </cell>
          <cell r="L21">
            <v>53534</v>
          </cell>
        </row>
        <row r="24">
          <cell r="E24">
            <v>17321</v>
          </cell>
          <cell r="F24">
            <v>178870.2</v>
          </cell>
          <cell r="G24">
            <v>18206.3</v>
          </cell>
          <cell r="H24">
            <v>64424</v>
          </cell>
          <cell r="O24">
            <v>132823</v>
          </cell>
        </row>
        <row r="25">
          <cell r="E25">
            <v>0</v>
          </cell>
          <cell r="F25">
            <v>30741.8</v>
          </cell>
          <cell r="G25">
            <v>19787.1</v>
          </cell>
          <cell r="O25">
            <v>0</v>
          </cell>
        </row>
        <row r="26">
          <cell r="G26">
            <v>0</v>
          </cell>
          <cell r="H26">
            <v>387941</v>
          </cell>
          <cell r="O26">
            <v>352333</v>
          </cell>
        </row>
        <row r="28">
          <cell r="E28">
            <v>215531</v>
          </cell>
          <cell r="F28">
            <v>553512.6000000001</v>
          </cell>
          <cell r="G28">
            <v>535643.919</v>
          </cell>
          <cell r="H28">
            <v>1051567</v>
          </cell>
          <cell r="O28">
            <v>1031120</v>
          </cell>
        </row>
        <row r="29">
          <cell r="E29">
            <v>5932</v>
          </cell>
          <cell r="F29">
            <v>10415.8</v>
          </cell>
          <cell r="G29">
            <v>86867.55699999999</v>
          </cell>
          <cell r="H29">
            <v>2617</v>
          </cell>
          <cell r="O29">
            <v>0</v>
          </cell>
        </row>
        <row r="30">
          <cell r="E30">
            <v>42929</v>
          </cell>
          <cell r="F30">
            <v>14448.1</v>
          </cell>
          <cell r="G30">
            <v>29108.89</v>
          </cell>
          <cell r="H30">
            <v>4358</v>
          </cell>
          <cell r="O30">
            <v>28206</v>
          </cell>
        </row>
        <row r="31">
          <cell r="E31">
            <v>22000</v>
          </cell>
          <cell r="F31">
            <v>4731.3</v>
          </cell>
          <cell r="G31">
            <v>1372.7</v>
          </cell>
          <cell r="H31">
            <v>6942</v>
          </cell>
          <cell r="O31">
            <v>8388</v>
          </cell>
        </row>
        <row r="32">
          <cell r="E32">
            <v>7871</v>
          </cell>
          <cell r="G32">
            <v>8130.8</v>
          </cell>
          <cell r="O32">
            <v>0</v>
          </cell>
        </row>
        <row r="33">
          <cell r="E33">
            <v>22466</v>
          </cell>
          <cell r="F33">
            <v>23332.9</v>
          </cell>
          <cell r="G33">
            <v>2539.422</v>
          </cell>
          <cell r="H33">
            <v>24637</v>
          </cell>
          <cell r="O33">
            <v>60314</v>
          </cell>
        </row>
        <row r="34">
          <cell r="G34">
            <v>0</v>
          </cell>
          <cell r="H34">
            <v>541.374</v>
          </cell>
        </row>
        <row r="35">
          <cell r="F35">
            <v>2831.8</v>
          </cell>
          <cell r="G35">
            <v>0</v>
          </cell>
          <cell r="H35">
            <v>3755</v>
          </cell>
          <cell r="O35">
            <v>0</v>
          </cell>
        </row>
        <row r="36">
          <cell r="E36">
            <v>8912</v>
          </cell>
          <cell r="F36">
            <v>92065.6</v>
          </cell>
          <cell r="G36">
            <v>10985.268</v>
          </cell>
          <cell r="H36">
            <v>52085</v>
          </cell>
          <cell r="O36">
            <v>205129</v>
          </cell>
        </row>
        <row r="39">
          <cell r="F39">
            <v>112232.9</v>
          </cell>
          <cell r="G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F40">
            <v>1210.8</v>
          </cell>
          <cell r="G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G41">
            <v>0</v>
          </cell>
          <cell r="H41">
            <v>195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3">
          <cell r="E43">
            <v>9947</v>
          </cell>
          <cell r="F43">
            <v>32863.1</v>
          </cell>
          <cell r="G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F44">
            <v>65.2</v>
          </cell>
          <cell r="G44">
            <v>0</v>
          </cell>
          <cell r="H44">
            <v>2974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F45">
            <v>66.9</v>
          </cell>
          <cell r="G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G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G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E48">
            <v>23</v>
          </cell>
          <cell r="F48">
            <v>2320.9</v>
          </cell>
          <cell r="G48">
            <v>0</v>
          </cell>
          <cell r="H48">
            <v>14997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G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F50">
            <v>272.5</v>
          </cell>
          <cell r="G50">
            <v>0</v>
          </cell>
          <cell r="H50">
            <v>3823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F51">
            <v>4106.7</v>
          </cell>
          <cell r="G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4">
          <cell r="E54">
            <v>437980.98</v>
          </cell>
          <cell r="F54">
            <v>1236557.4</v>
          </cell>
          <cell r="G54">
            <v>509582.504</v>
          </cell>
          <cell r="H54">
            <v>1470293</v>
          </cell>
        </row>
        <row r="55">
          <cell r="E55">
            <v>105489.813</v>
          </cell>
          <cell r="F55">
            <v>76701.5</v>
          </cell>
          <cell r="G55">
            <v>124848.865</v>
          </cell>
          <cell r="H55">
            <v>584697</v>
          </cell>
        </row>
        <row r="56">
          <cell r="E56">
            <v>0</v>
          </cell>
          <cell r="G56">
            <v>0</v>
          </cell>
          <cell r="H56">
            <v>3942028</v>
          </cell>
        </row>
        <row r="58">
          <cell r="E58">
            <v>5957569.7247399995</v>
          </cell>
          <cell r="F58">
            <v>6090245.9</v>
          </cell>
          <cell r="G58">
            <v>6326002.26935</v>
          </cell>
          <cell r="H58">
            <v>5300473</v>
          </cell>
        </row>
        <row r="59">
          <cell r="E59">
            <v>57913.050039999995</v>
          </cell>
          <cell r="F59">
            <v>29810.2</v>
          </cell>
          <cell r="G59">
            <v>125274.74638999999</v>
          </cell>
          <cell r="H59">
            <v>44495</v>
          </cell>
        </row>
        <row r="60">
          <cell r="E60">
            <v>88706.00494</v>
          </cell>
          <cell r="F60">
            <v>47614.1</v>
          </cell>
          <cell r="G60">
            <v>138132.21202</v>
          </cell>
          <cell r="H60">
            <v>195133</v>
          </cell>
        </row>
        <row r="61">
          <cell r="E61">
            <v>43747.27279</v>
          </cell>
          <cell r="F61">
            <v>14579.2</v>
          </cell>
          <cell r="G61">
            <v>41067.84371</v>
          </cell>
          <cell r="H61">
            <v>31787</v>
          </cell>
        </row>
        <row r="62">
          <cell r="E62">
            <v>54957.10586</v>
          </cell>
          <cell r="G62">
            <v>40151.825000000004</v>
          </cell>
          <cell r="H62">
            <v>87877</v>
          </cell>
        </row>
        <row r="63">
          <cell r="E63">
            <v>75855.37599999999</v>
          </cell>
          <cell r="F63">
            <v>65618.4</v>
          </cell>
          <cell r="G63">
            <v>75358.60399999999</v>
          </cell>
          <cell r="H63">
            <v>76110</v>
          </cell>
        </row>
        <row r="64">
          <cell r="E64">
            <v>0</v>
          </cell>
          <cell r="G64">
            <v>0</v>
          </cell>
          <cell r="H64">
            <v>4234.1578</v>
          </cell>
        </row>
        <row r="65">
          <cell r="E65">
            <v>0</v>
          </cell>
          <cell r="F65">
            <v>46015.2</v>
          </cell>
          <cell r="G65">
            <v>0</v>
          </cell>
          <cell r="H65">
            <v>50281</v>
          </cell>
        </row>
        <row r="66">
          <cell r="E66">
            <v>75297.157</v>
          </cell>
          <cell r="F66">
            <v>351418.7</v>
          </cell>
          <cell r="G66">
            <v>89650.072</v>
          </cell>
          <cell r="H66">
            <v>28022</v>
          </cell>
        </row>
        <row r="69">
          <cell r="E69">
            <v>5.756</v>
          </cell>
          <cell r="F69">
            <v>2.35</v>
          </cell>
          <cell r="G69">
            <v>4.594586745</v>
          </cell>
          <cell r="H69">
            <v>4.62506</v>
          </cell>
          <cell r="I69">
            <v>4.62506</v>
          </cell>
          <cell r="J69">
            <v>4.62506</v>
          </cell>
          <cell r="K69">
            <v>5.47656</v>
          </cell>
          <cell r="L69">
            <v>1.36914</v>
          </cell>
          <cell r="M69">
            <v>1.36914</v>
          </cell>
          <cell r="N69">
            <v>1.36914</v>
          </cell>
          <cell r="O69">
            <v>1.36914</v>
          </cell>
        </row>
        <row r="70">
          <cell r="E70">
            <v>4.189</v>
          </cell>
          <cell r="F70">
            <v>4.22586</v>
          </cell>
          <cell r="G70">
            <v>4.594410826</v>
          </cell>
          <cell r="H70">
            <v>6.09068</v>
          </cell>
          <cell r="I70">
            <v>6.09068</v>
          </cell>
          <cell r="J70">
            <v>6.09068</v>
          </cell>
          <cell r="K70">
            <v>6.4272</v>
          </cell>
          <cell r="L70">
            <v>1.6068</v>
          </cell>
          <cell r="M70">
            <v>1.6068</v>
          </cell>
          <cell r="N70">
            <v>1.6068</v>
          </cell>
          <cell r="O70">
            <v>1.6068</v>
          </cell>
        </row>
        <row r="71">
          <cell r="H71">
            <v>6.36746</v>
          </cell>
          <cell r="I71">
            <v>6.36746</v>
          </cell>
          <cell r="J71">
            <v>6.36746</v>
          </cell>
          <cell r="K71">
            <v>7.59196</v>
          </cell>
          <cell r="L71">
            <v>1.89799</v>
          </cell>
          <cell r="M71">
            <v>1.89799</v>
          </cell>
          <cell r="N71">
            <v>1.89799</v>
          </cell>
          <cell r="O71">
            <v>1.89799</v>
          </cell>
        </row>
        <row r="72">
          <cell r="E72">
            <v>7.09370722</v>
          </cell>
          <cell r="F72">
            <v>7.1</v>
          </cell>
          <cell r="G72">
            <v>6.818993183</v>
          </cell>
          <cell r="H72">
            <v>6.04282</v>
          </cell>
          <cell r="I72">
            <v>6.04282</v>
          </cell>
          <cell r="J72">
            <v>6.04282</v>
          </cell>
          <cell r="K72">
            <v>7.6438</v>
          </cell>
          <cell r="L72">
            <v>1.91095</v>
          </cell>
          <cell r="M72">
            <v>1.91095</v>
          </cell>
          <cell r="N72">
            <v>1.91095</v>
          </cell>
          <cell r="O72">
            <v>1.91095</v>
          </cell>
        </row>
        <row r="73">
          <cell r="E73">
            <v>7.39</v>
          </cell>
          <cell r="F73">
            <v>6.58</v>
          </cell>
          <cell r="G73">
            <v>6.575615143935742</v>
          </cell>
          <cell r="H73">
            <v>5.32118</v>
          </cell>
          <cell r="I73">
            <v>5.32118</v>
          </cell>
          <cell r="J73">
            <v>5.32118</v>
          </cell>
          <cell r="K73">
            <v>6.90369</v>
          </cell>
          <cell r="L73">
            <v>1.7259225</v>
          </cell>
          <cell r="M73">
            <v>1.7259225</v>
          </cell>
          <cell r="N73">
            <v>1.7259225</v>
          </cell>
          <cell r="O73">
            <v>1.7259225</v>
          </cell>
        </row>
        <row r="74">
          <cell r="E74">
            <v>10.73</v>
          </cell>
          <cell r="F74">
            <v>12.1</v>
          </cell>
          <cell r="G74">
            <v>8.089507263</v>
          </cell>
          <cell r="H74">
            <v>8.07057</v>
          </cell>
          <cell r="I74">
            <v>8.07057</v>
          </cell>
          <cell r="J74">
            <v>8.07057</v>
          </cell>
          <cell r="K74">
            <v>9.72857</v>
          </cell>
          <cell r="L74">
            <v>2.4321425</v>
          </cell>
          <cell r="M74">
            <v>2.4321425</v>
          </cell>
          <cell r="N74">
            <v>2.4321425</v>
          </cell>
          <cell r="O74">
            <v>2.4321425</v>
          </cell>
        </row>
        <row r="75">
          <cell r="E75">
            <v>15.2</v>
          </cell>
          <cell r="F75">
            <v>15.2</v>
          </cell>
          <cell r="G75">
            <v>7.196404472000611</v>
          </cell>
          <cell r="H75">
            <v>11.0309</v>
          </cell>
          <cell r="I75">
            <v>11.0309</v>
          </cell>
          <cell r="J75">
            <v>11.0309</v>
          </cell>
          <cell r="K75">
            <v>20.0794</v>
          </cell>
          <cell r="L75">
            <v>5.01985</v>
          </cell>
          <cell r="M75">
            <v>5.01985</v>
          </cell>
          <cell r="N75">
            <v>5.01985</v>
          </cell>
          <cell r="O75">
            <v>5.01985</v>
          </cell>
        </row>
        <row r="76">
          <cell r="E76">
            <v>14.71</v>
          </cell>
          <cell r="F76">
            <v>20.1</v>
          </cell>
          <cell r="G76">
            <v>15.597508902000001</v>
          </cell>
          <cell r="H76">
            <v>18.8316</v>
          </cell>
          <cell r="I76">
            <v>18.8316</v>
          </cell>
          <cell r="J76">
            <v>18.8316</v>
          </cell>
          <cell r="K76">
            <v>44.3726</v>
          </cell>
          <cell r="L76">
            <v>11.09315</v>
          </cell>
          <cell r="M76">
            <v>11.09315</v>
          </cell>
          <cell r="N76">
            <v>11.09315</v>
          </cell>
          <cell r="O76">
            <v>11.09315</v>
          </cell>
        </row>
        <row r="77">
          <cell r="E77">
            <v>11.8</v>
          </cell>
          <cell r="G77">
            <v>10.820047000235768</v>
          </cell>
          <cell r="H77">
            <v>32.84136</v>
          </cell>
          <cell r="I77">
            <v>32.84136</v>
          </cell>
          <cell r="J77">
            <v>32.84136</v>
          </cell>
          <cell r="K77">
            <v>11.005</v>
          </cell>
          <cell r="L77">
            <v>2.75125</v>
          </cell>
          <cell r="M77">
            <v>2.75125</v>
          </cell>
          <cell r="N77">
            <v>2.75125</v>
          </cell>
          <cell r="O77">
            <v>2.75125</v>
          </cell>
        </row>
        <row r="78">
          <cell r="E78">
            <v>15.1</v>
          </cell>
          <cell r="F78">
            <v>15.1</v>
          </cell>
          <cell r="G78">
            <v>14.808887106999999</v>
          </cell>
          <cell r="H78">
            <v>22.9116</v>
          </cell>
          <cell r="I78">
            <v>22.9116</v>
          </cell>
          <cell r="J78">
            <v>22.9116</v>
          </cell>
          <cell r="K78">
            <v>24.001</v>
          </cell>
          <cell r="L78">
            <v>6.00025</v>
          </cell>
          <cell r="M78">
            <v>6.00025</v>
          </cell>
          <cell r="N78">
            <v>6.00025</v>
          </cell>
          <cell r="O78">
            <v>6.00025</v>
          </cell>
        </row>
        <row r="79">
          <cell r="H79">
            <v>7.722497257896246</v>
          </cell>
          <cell r="I79">
            <v>7.722497257896246</v>
          </cell>
          <cell r="J79">
            <v>7.722497257896246</v>
          </cell>
          <cell r="K79">
            <v>10.863661053775123</v>
          </cell>
          <cell r="L79">
            <v>2.715915263443781</v>
          </cell>
          <cell r="M79">
            <v>2.715915263443781</v>
          </cell>
          <cell r="N79">
            <v>2.715915263443781</v>
          </cell>
          <cell r="O79">
            <v>2.715915263443781</v>
          </cell>
        </row>
        <row r="80">
          <cell r="F80">
            <v>4.071</v>
          </cell>
          <cell r="H80">
            <v>14.8923</v>
          </cell>
          <cell r="I80">
            <v>14.8923</v>
          </cell>
          <cell r="J80">
            <v>14.8923</v>
          </cell>
          <cell r="K80">
            <v>16.23904</v>
          </cell>
          <cell r="L80">
            <v>4.05976</v>
          </cell>
          <cell r="M80">
            <v>4.05976</v>
          </cell>
          <cell r="N80">
            <v>4.05976</v>
          </cell>
          <cell r="O80">
            <v>4.05976</v>
          </cell>
        </row>
        <row r="81">
          <cell r="E81">
            <v>14</v>
          </cell>
          <cell r="F81">
            <v>9.03</v>
          </cell>
          <cell r="G81">
            <v>21.69523</v>
          </cell>
          <cell r="H81">
            <v>15.072</v>
          </cell>
          <cell r="I81">
            <v>15.072</v>
          </cell>
          <cell r="J81">
            <v>15.072</v>
          </cell>
          <cell r="K81">
            <v>12.293</v>
          </cell>
          <cell r="L81">
            <v>3.07325</v>
          </cell>
          <cell r="M81">
            <v>3.07325</v>
          </cell>
          <cell r="N81">
            <v>3.07325</v>
          </cell>
          <cell r="O81">
            <v>3.07325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  <sheetData sheetId="1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3">
          <cell r="J33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50">
          <cell r="K50">
            <v>0</v>
          </cell>
          <cell r="L50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свод"/>
      <sheetName val="16 "/>
      <sheetName val="17 (2)"/>
      <sheetName val="17.1"/>
      <sheetName val="24 (2)"/>
      <sheetName val="25 (2)"/>
      <sheetName val="P2.1"/>
      <sheetName val="P2.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Прилож.1"/>
      <sheetName val="FES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</sheetNames>
    <sheetDataSet>
      <sheetData sheetId="0">
        <row r="14">
          <cell r="A14" t="str">
            <v>Показатели деловой активности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Приложения1"/>
      <sheetName val="11.08"/>
      <sheetName val="Приложение 1"/>
      <sheetName val="Бланк Приложения1 (Рабочий)"/>
      <sheetName val="форма 24 (4.10.08.) (версия (1)"/>
      <sheetName val="форма 24 (4.10.08.) (версия-1)"/>
      <sheetName val="Форма 24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даты"/>
      <sheetName val="Аморт_осн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5.э"/>
      <sheetName val="Детализация"/>
      <sheetName val="Справочник затрат_СБ"/>
      <sheetName val="Заголовок"/>
      <sheetName val="Прил_9"/>
      <sheetName val="SHPZ"/>
      <sheetName val="1.411.1"/>
      <sheetName val="ИПР ф.24"/>
      <sheetName val="ИП09"/>
      <sheetName val="t_Настройки"/>
      <sheetName val="P-99b"/>
      <sheetName val="перекрестка"/>
      <sheetName val="16"/>
      <sheetName val="18.2"/>
      <sheetName val="4"/>
      <sheetName val="6"/>
      <sheetName val="27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Лизинг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</sheetNames>
    <sheetDataSet>
      <sheetData sheetId="0">
        <row r="360">
          <cell r="A360" t="str">
            <v>ИТОГО по электростанциям:</v>
          </cell>
          <cell r="B360" t="str">
            <v> </v>
          </cell>
          <cell r="D360">
            <v>1677.5819999999999</v>
          </cell>
          <cell r="E360">
            <v>961.7119999999999</v>
          </cell>
          <cell r="F360">
            <v>609.1980000000001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-базовый (2)"/>
      <sheetName val="Прейскурант-2009"/>
      <sheetName val="расчет-базовый"/>
      <sheetName val="Прил.1"/>
      <sheetName val="прил.2"/>
      <sheetName val="Прил.3 "/>
      <sheetName val="Расшифровка ИП"/>
      <sheetName val="ИПР 2009"/>
      <sheetName val="ИПР 2010"/>
      <sheetName val="ИПР 2011 "/>
      <sheetName val="Мощность"/>
      <sheetName val="Заявители до 100"/>
      <sheetName val="заявители 100-750"/>
      <sheetName val="Текущие затраты "/>
      <sheetName val="смета на 1 присое-2009"/>
      <sheetName val="смета на 1 присоед-2008"/>
      <sheetName val="Матрица 2009г."/>
      <sheetName val="расшифровка ФОТ"/>
      <sheetName val="Амортизация"/>
    </sheetNames>
    <sheetDataSet>
      <sheetData sheetId="16">
        <row r="9">
          <cell r="C9" t="str">
            <v>Матрица  сводной   сметы расходов из себестоимости на 2009 год</v>
          </cell>
        </row>
        <row r="10">
          <cell r="L10">
            <v>13854.95</v>
          </cell>
          <cell r="M10">
            <v>14250.099</v>
          </cell>
          <cell r="V10">
            <v>8477.79</v>
          </cell>
          <cell r="W10">
            <v>10539.536</v>
          </cell>
          <cell r="AF10">
            <v>14494.66</v>
          </cell>
          <cell r="AG10">
            <v>12037.719</v>
          </cell>
          <cell r="AP10">
            <v>36827.4</v>
          </cell>
          <cell r="AQ10">
            <v>36827.354</v>
          </cell>
        </row>
        <row r="11">
          <cell r="C11" t="str">
            <v>Наименование</v>
          </cell>
          <cell r="F11" t="str">
            <v>Подготовка и выдача технических условий</v>
          </cell>
          <cell r="P11" t="str">
            <v>Проверка выполнения ТУ и составление акта о присоединении</v>
          </cell>
          <cell r="Z11" t="str">
            <v>Фактические действия по присоединению и обеспечению работы энергопринимающего устройства</v>
          </cell>
          <cell r="AJ11" t="str">
            <v>Всего на технологическое присоединение 2009г. - 2480 шт.</v>
          </cell>
        </row>
        <row r="12">
          <cell r="F12">
            <v>1</v>
          </cell>
          <cell r="G12">
            <v>0.37642206458</v>
          </cell>
          <cell r="H12">
            <v>23352.88084117936</v>
          </cell>
          <cell r="P12">
            <v>4</v>
          </cell>
          <cell r="Q12">
            <v>0.230802651</v>
          </cell>
          <cell r="R12">
            <v>14318.785517116796</v>
          </cell>
          <cell r="Z12">
            <v>6</v>
          </cell>
          <cell r="AA12">
            <v>0.392774886</v>
          </cell>
          <cell r="AB12">
            <v>24367.39493578867</v>
          </cell>
          <cell r="AK12">
            <v>0.99999960158</v>
          </cell>
          <cell r="AL12">
            <v>62039.06129408482</v>
          </cell>
        </row>
        <row r="13">
          <cell r="D13" t="str">
            <v>ТП</v>
          </cell>
          <cell r="F13" t="str">
            <v>Свод</v>
          </cell>
          <cell r="G13" t="str">
            <v>Основная оплата труда произв.рабочих</v>
          </cell>
          <cell r="H13" t="str">
            <v>Дополнительная оплата труда произв.рабочих</v>
          </cell>
          <cell r="I13" t="str">
            <v>ЕСН с оплаты труда производственных рабочих</v>
          </cell>
          <cell r="J13" t="str">
            <v>Амортизация производственного оборудования</v>
          </cell>
          <cell r="K13" t="str">
            <v>Расходы по содерж.и экспл.оборудования</v>
          </cell>
          <cell r="L13" t="str">
            <v>Расх.по подг.и осв.произв. (пуск.расходы)</v>
          </cell>
          <cell r="M13" t="str">
            <v>Цеховые расходы</v>
          </cell>
          <cell r="N13" t="str">
            <v>Общепроизводственные расходы</v>
          </cell>
          <cell r="P13" t="str">
            <v>Свод</v>
          </cell>
          <cell r="Q13" t="str">
            <v>Основная оплата труда произв.рабочих</v>
          </cell>
          <cell r="R13" t="str">
            <v>Дополнительная оплата труда произв.рабочих</v>
          </cell>
          <cell r="S13" t="str">
            <v>ЕСН с оплаты труда производственных рабочих</v>
          </cell>
          <cell r="T13" t="str">
            <v>Амортизация производственного оборудования</v>
          </cell>
          <cell r="U13" t="str">
            <v>Расходы по содерж.и экспл.оборудования</v>
          </cell>
          <cell r="V13" t="str">
            <v>Расх.по подг.и осв.произв. (пуск.расходы)</v>
          </cell>
          <cell r="W13" t="str">
            <v>Цеховые расходы</v>
          </cell>
          <cell r="X13" t="str">
            <v>Общепроизводственные расходы</v>
          </cell>
          <cell r="Z13" t="str">
            <v>Свод</v>
          </cell>
          <cell r="AA13" t="str">
            <v>Основная оплата труда произв.рабочих</v>
          </cell>
          <cell r="AB13" t="str">
            <v>Дополнительная оплата труда произв.рабочих</v>
          </cell>
          <cell r="AC13" t="str">
            <v>ЕСН с оплаты труда производственных рабочих</v>
          </cell>
          <cell r="AD13" t="str">
            <v>Амортизация производственного оборудования</v>
          </cell>
          <cell r="AE13" t="str">
            <v>Расходы по содерж.и экспл.оборудования</v>
          </cell>
          <cell r="AF13" t="str">
            <v>Расх.по подг.и осв.произв. (пуск.расходы)</v>
          </cell>
          <cell r="AG13" t="str">
            <v>Цеховые расходы</v>
          </cell>
          <cell r="AH13" t="str">
            <v>Общепроизводственные расходы</v>
          </cell>
          <cell r="AJ13" t="str">
            <v>Свод</v>
          </cell>
          <cell r="AK13" t="str">
            <v>Основная оплата труда произв.рабочих</v>
          </cell>
          <cell r="AL13" t="str">
            <v>Дополнительная оплата труда произв.рабочих</v>
          </cell>
          <cell r="AM13" t="str">
            <v>ЕСН с оплаты труда производственных рабочих</v>
          </cell>
          <cell r="AN13" t="str">
            <v>Амортизация производственного оборудования</v>
          </cell>
          <cell r="AO13" t="str">
            <v>Расходы по содерж.и экспл.оборудования</v>
          </cell>
          <cell r="AP13" t="str">
            <v>Расх.по подг.и осв.произв. (пуск.расходы)</v>
          </cell>
          <cell r="AQ13" t="str">
            <v>Цеховые расходы</v>
          </cell>
          <cell r="AR13" t="str">
            <v>Общепроизводственные расходы</v>
          </cell>
        </row>
        <row r="14">
          <cell r="C14" t="str">
            <v>Затраты на производство и реализацию продукции (услуг), всего</v>
          </cell>
          <cell r="D14">
            <v>62039.08601169748</v>
          </cell>
          <cell r="E14">
            <v>0.06659030142327538</v>
          </cell>
          <cell r="F14">
            <v>23771.178440178075</v>
          </cell>
          <cell r="G14">
            <v>0</v>
          </cell>
          <cell r="H14">
            <v>0</v>
          </cell>
          <cell r="I14">
            <v>0</v>
          </cell>
          <cell r="J14">
            <v>970.641549002828</v>
          </cell>
          <cell r="K14">
            <v>0</v>
          </cell>
          <cell r="L14">
            <v>0</v>
          </cell>
          <cell r="M14">
            <v>2212.131257964367</v>
          </cell>
          <cell r="N14">
            <v>20588.40563321088</v>
          </cell>
          <cell r="P14">
            <v>17605.520061210787</v>
          </cell>
          <cell r="Q14">
            <v>0</v>
          </cell>
          <cell r="R14">
            <v>0</v>
          </cell>
          <cell r="S14">
            <v>0</v>
          </cell>
          <cell r="T14">
            <v>595.1474787498471</v>
          </cell>
          <cell r="U14">
            <v>0</v>
          </cell>
          <cell r="V14">
            <v>0</v>
          </cell>
          <cell r="W14">
            <v>2390.513721392125</v>
          </cell>
          <cell r="X14">
            <v>14619.858861068815</v>
          </cell>
          <cell r="Z14">
            <v>20662.320920007198</v>
          </cell>
          <cell r="AA14">
            <v>154.21431348579407</v>
          </cell>
          <cell r="AB14">
            <v>0</v>
          </cell>
          <cell r="AC14">
            <v>40.09572150630646</v>
          </cell>
          <cell r="AD14">
            <v>1012.8089175161103</v>
          </cell>
          <cell r="AE14">
            <v>0.8</v>
          </cell>
          <cell r="AF14">
            <v>0</v>
          </cell>
          <cell r="AG14">
            <v>2016.7845238087752</v>
          </cell>
          <cell r="AH14">
            <v>17437.61744369021</v>
          </cell>
          <cell r="AJ14">
            <v>62039.01942139606</v>
          </cell>
          <cell r="AK14">
            <v>154.21431348579407</v>
          </cell>
          <cell r="AL14">
            <v>0</v>
          </cell>
          <cell r="AM14">
            <v>40.09572150630646</v>
          </cell>
          <cell r="AN14">
            <v>2578.597945268785</v>
          </cell>
          <cell r="AO14">
            <v>0.8</v>
          </cell>
          <cell r="AP14">
            <v>0</v>
          </cell>
          <cell r="AQ14">
            <v>6619.429503165267</v>
          </cell>
          <cell r="AR14">
            <v>52645.881937969905</v>
          </cell>
        </row>
        <row r="15">
          <cell r="C15" t="str">
            <v>Материальные затраты </v>
          </cell>
          <cell r="D15">
            <v>3644.99</v>
          </cell>
          <cell r="E15">
            <v>0</v>
          </cell>
          <cell r="F15">
            <v>1266.57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1078.6</v>
          </cell>
          <cell r="N15">
            <v>187.97</v>
          </cell>
          <cell r="P15">
            <v>1266.57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1078.59</v>
          </cell>
          <cell r="X15">
            <v>187.98000000000002</v>
          </cell>
          <cell r="Z15">
            <v>1111.85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1078.58</v>
          </cell>
          <cell r="AH15">
            <v>33.27</v>
          </cell>
          <cell r="AJ15">
            <v>3644.99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3235.77</v>
          </cell>
          <cell r="AR15">
            <v>409.22</v>
          </cell>
        </row>
        <row r="16">
          <cell r="C16" t="str">
            <v>Энергия на   хоз.  нужды</v>
          </cell>
          <cell r="D16">
            <v>99.8</v>
          </cell>
          <cell r="E16">
            <v>0</v>
          </cell>
          <cell r="F16">
            <v>33.26</v>
          </cell>
          <cell r="N16">
            <v>33.26</v>
          </cell>
          <cell r="P16">
            <v>33.27</v>
          </cell>
          <cell r="X16">
            <v>33.27</v>
          </cell>
          <cell r="Z16">
            <v>33.27</v>
          </cell>
          <cell r="AH16">
            <v>33.27</v>
          </cell>
          <cell r="AJ16">
            <v>99.80000000000001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99.80000000000001</v>
          </cell>
        </row>
        <row r="17">
          <cell r="C17" t="str">
            <v>Cырье и материалы</v>
          </cell>
          <cell r="D17">
            <v>3545.19</v>
          </cell>
          <cell r="E17">
            <v>0</v>
          </cell>
          <cell r="F17">
            <v>1233.31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1078.6</v>
          </cell>
          <cell r="N17">
            <v>154.71</v>
          </cell>
          <cell r="P17">
            <v>1233.3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1078.59</v>
          </cell>
          <cell r="X17">
            <v>154.71</v>
          </cell>
          <cell r="Z17">
            <v>1078.58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1078.58</v>
          </cell>
          <cell r="AH17">
            <v>0</v>
          </cell>
          <cell r="AJ17">
            <v>3545.19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3235.77</v>
          </cell>
          <cell r="AR17">
            <v>309.42</v>
          </cell>
        </row>
        <row r="18">
          <cell r="C18" t="str">
            <v>в т.ч.  Материалы</v>
          </cell>
          <cell r="D18">
            <v>1898.52</v>
          </cell>
          <cell r="E18">
            <v>0</v>
          </cell>
          <cell r="F18">
            <v>684.4100000000001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529.7</v>
          </cell>
          <cell r="N18">
            <v>154.71</v>
          </cell>
          <cell r="P18">
            <v>684.4100000000001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529.7</v>
          </cell>
          <cell r="X18">
            <v>154.71</v>
          </cell>
          <cell r="Z18">
            <v>529.7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529.7</v>
          </cell>
          <cell r="AH18">
            <v>0</v>
          </cell>
          <cell r="AJ18">
            <v>1898.5200000000002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1589.1000000000001</v>
          </cell>
          <cell r="AR18">
            <v>309.42</v>
          </cell>
        </row>
        <row r="19">
          <cell r="C19" t="str">
            <v>материалы на ремонт</v>
          </cell>
          <cell r="D19">
            <v>0</v>
          </cell>
          <cell r="E19">
            <v>0</v>
          </cell>
          <cell r="F19">
            <v>0</v>
          </cell>
          <cell r="P19">
            <v>0</v>
          </cell>
          <cell r="Z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</row>
        <row r="20">
          <cell r="C20" t="str">
            <v>материалы АСУ</v>
          </cell>
          <cell r="D20">
            <v>96.48</v>
          </cell>
          <cell r="E20">
            <v>0</v>
          </cell>
          <cell r="F20">
            <v>48.24000000000001</v>
          </cell>
          <cell r="N20">
            <v>48.24000000000001</v>
          </cell>
          <cell r="P20">
            <v>48.24000000000001</v>
          </cell>
          <cell r="X20">
            <v>48.24000000000001</v>
          </cell>
          <cell r="Z20">
            <v>0</v>
          </cell>
          <cell r="AJ20">
            <v>96.48000000000002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96.48000000000002</v>
          </cell>
        </row>
        <row r="21">
          <cell r="C21" t="str">
            <v>материалы РЗА</v>
          </cell>
          <cell r="D21">
            <v>0</v>
          </cell>
          <cell r="E21">
            <v>0</v>
          </cell>
          <cell r="F21">
            <v>0</v>
          </cell>
          <cell r="P21">
            <v>0</v>
          </cell>
          <cell r="Z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C22" t="str">
            <v>материалы на технич.эксплуатацию</v>
          </cell>
          <cell r="D22">
            <v>0</v>
          </cell>
          <cell r="E22">
            <v>0</v>
          </cell>
          <cell r="F22">
            <v>0</v>
          </cell>
          <cell r="P22">
            <v>0</v>
          </cell>
          <cell r="Z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C23" t="str">
            <v>материалы СДТУ</v>
          </cell>
          <cell r="D23">
            <v>0</v>
          </cell>
          <cell r="E23">
            <v>0</v>
          </cell>
          <cell r="F23">
            <v>0</v>
          </cell>
          <cell r="P23">
            <v>0</v>
          </cell>
          <cell r="Z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C24" t="str">
            <v>материалы по ОТ и ТБ</v>
          </cell>
          <cell r="D24">
            <v>1381.68</v>
          </cell>
          <cell r="E24">
            <v>0</v>
          </cell>
          <cell r="F24">
            <v>460.56</v>
          </cell>
          <cell r="M24">
            <v>460.56</v>
          </cell>
          <cell r="P24">
            <v>460.56</v>
          </cell>
          <cell r="W24">
            <v>460.56</v>
          </cell>
          <cell r="Z24">
            <v>460.56</v>
          </cell>
          <cell r="AG24">
            <v>460.56</v>
          </cell>
          <cell r="AJ24">
            <v>1381.68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1381.68</v>
          </cell>
          <cell r="AR24">
            <v>0</v>
          </cell>
        </row>
        <row r="25">
          <cell r="C25" t="str">
            <v>материалы ОГО, ЧС и МР</v>
          </cell>
          <cell r="D25">
            <v>0</v>
          </cell>
          <cell r="E25">
            <v>0</v>
          </cell>
          <cell r="F25">
            <v>0</v>
          </cell>
          <cell r="P25">
            <v>0</v>
          </cell>
          <cell r="Z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C26" t="str">
            <v>прочие материалы</v>
          </cell>
          <cell r="D26">
            <v>420.36</v>
          </cell>
          <cell r="E26">
            <v>0</v>
          </cell>
          <cell r="F26">
            <v>175.61</v>
          </cell>
          <cell r="M26">
            <v>69.14</v>
          </cell>
          <cell r="N26">
            <v>106.47</v>
          </cell>
          <cell r="P26">
            <v>175.61</v>
          </cell>
          <cell r="W26">
            <v>69.14</v>
          </cell>
          <cell r="X26">
            <v>106.47</v>
          </cell>
          <cell r="Z26">
            <v>69.14</v>
          </cell>
          <cell r="AG26">
            <v>69.14</v>
          </cell>
          <cell r="AJ26">
            <v>420.36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207.42000000000002</v>
          </cell>
          <cell r="AR26">
            <v>212.94</v>
          </cell>
        </row>
        <row r="27">
          <cell r="C27" t="str">
            <v>в т.ч.  ГСМ</v>
          </cell>
          <cell r="D27">
            <v>1646.67</v>
          </cell>
          <cell r="E27">
            <v>0</v>
          </cell>
          <cell r="F27">
            <v>548.8999999999999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548.8999999999999</v>
          </cell>
          <cell r="N27">
            <v>0</v>
          </cell>
          <cell r="P27">
            <v>548.8899999999999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548.8899999999999</v>
          </cell>
          <cell r="X27">
            <v>0</v>
          </cell>
          <cell r="Z27">
            <v>548.8799999999999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548.8799999999999</v>
          </cell>
          <cell r="AH27">
            <v>0</v>
          </cell>
          <cell r="AJ27">
            <v>1646.6699999999998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1646.6699999999998</v>
          </cell>
          <cell r="AR27">
            <v>0</v>
          </cell>
        </row>
        <row r="28">
          <cell r="C28" t="str">
            <v>бензин</v>
          </cell>
          <cell r="D28">
            <v>1334.99</v>
          </cell>
          <cell r="E28">
            <v>0</v>
          </cell>
          <cell r="F28">
            <v>444.9999999999999</v>
          </cell>
          <cell r="M28">
            <v>444.9999999999999</v>
          </cell>
          <cell r="P28">
            <v>444.9999999999999</v>
          </cell>
          <cell r="W28">
            <v>444.9999999999999</v>
          </cell>
          <cell r="Z28">
            <v>444.9899999999999</v>
          </cell>
          <cell r="AG28">
            <v>444.9899999999999</v>
          </cell>
          <cell r="AJ28">
            <v>1334.9899999999998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1334.9899999999998</v>
          </cell>
          <cell r="AR28">
            <v>0</v>
          </cell>
        </row>
        <row r="29">
          <cell r="C29" t="str">
            <v>дизтопливо</v>
          </cell>
          <cell r="D29">
            <v>224.68</v>
          </cell>
          <cell r="E29">
            <v>0</v>
          </cell>
          <cell r="F29">
            <v>74.9</v>
          </cell>
          <cell r="M29">
            <v>74.9</v>
          </cell>
          <cell r="P29">
            <v>74.89</v>
          </cell>
          <cell r="W29">
            <v>74.89</v>
          </cell>
          <cell r="Z29">
            <v>74.89</v>
          </cell>
          <cell r="AG29">
            <v>74.89</v>
          </cell>
          <cell r="AJ29">
            <v>224.68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224.68</v>
          </cell>
          <cell r="AR29">
            <v>0</v>
          </cell>
        </row>
        <row r="30">
          <cell r="C30" t="str">
            <v>масла</v>
          </cell>
          <cell r="D30">
            <v>87</v>
          </cell>
          <cell r="E30">
            <v>0</v>
          </cell>
          <cell r="F30">
            <v>29</v>
          </cell>
          <cell r="M30">
            <v>29</v>
          </cell>
          <cell r="P30">
            <v>29</v>
          </cell>
          <cell r="W30">
            <v>29</v>
          </cell>
          <cell r="Z30">
            <v>29</v>
          </cell>
          <cell r="AG30">
            <v>29</v>
          </cell>
          <cell r="AJ30">
            <v>87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87</v>
          </cell>
          <cell r="AR30">
            <v>0</v>
          </cell>
        </row>
        <row r="31">
          <cell r="C31" t="str">
            <v>прочее</v>
          </cell>
          <cell r="D31">
            <v>0</v>
          </cell>
          <cell r="E31">
            <v>0</v>
          </cell>
          <cell r="F31">
            <v>0</v>
          </cell>
          <cell r="P31">
            <v>0</v>
          </cell>
          <cell r="Z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</row>
        <row r="32">
          <cell r="C32" t="str">
            <v>Работы и услуги производственного характера  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C33" t="str">
            <v>Услуги подрядных организаций по ремонту ОС</v>
          </cell>
          <cell r="D33">
            <v>0</v>
          </cell>
          <cell r="E33">
            <v>0</v>
          </cell>
          <cell r="F33">
            <v>0</v>
          </cell>
          <cell r="P33">
            <v>0</v>
          </cell>
          <cell r="Z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</row>
        <row r="34">
          <cell r="C34" t="str">
            <v>Транспортные услуги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</row>
        <row r="35">
          <cell r="C35" t="str">
            <v>Автоуслуги по перевозке грузов</v>
          </cell>
          <cell r="D35">
            <v>0</v>
          </cell>
          <cell r="E35">
            <v>0</v>
          </cell>
          <cell r="F35">
            <v>0</v>
          </cell>
          <cell r="P35">
            <v>0</v>
          </cell>
          <cell r="Z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6">
          <cell r="C36" t="str">
            <v>Ж/Д услуги по перевозке грузов</v>
          </cell>
          <cell r="D36">
            <v>0</v>
          </cell>
          <cell r="E36">
            <v>0</v>
          </cell>
          <cell r="F36">
            <v>0</v>
          </cell>
          <cell r="P36">
            <v>0</v>
          </cell>
          <cell r="Z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</row>
        <row r="37">
          <cell r="C37" t="str">
            <v>Услуги распределительных сетевых компаний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8">
          <cell r="C38" t="str">
            <v>Услуги ФСК</v>
          </cell>
          <cell r="D38">
            <v>0</v>
          </cell>
          <cell r="E38">
            <v>0</v>
          </cell>
          <cell r="F38">
            <v>0</v>
          </cell>
          <cell r="P38">
            <v>0</v>
          </cell>
          <cell r="Z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</row>
        <row r="39">
          <cell r="C39" t="str">
            <v>прочих сетевых компаний</v>
          </cell>
          <cell r="D39">
            <v>0</v>
          </cell>
          <cell r="E39">
            <v>0</v>
          </cell>
          <cell r="F39">
            <v>0</v>
          </cell>
          <cell r="P39">
            <v>0</v>
          </cell>
          <cell r="Z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</row>
        <row r="40">
          <cell r="C40" t="str">
            <v>Услуги по испытанию и поверке приборов</v>
          </cell>
          <cell r="D40">
            <v>0</v>
          </cell>
          <cell r="E40">
            <v>0</v>
          </cell>
          <cell r="F40">
            <v>0</v>
          </cell>
          <cell r="P40">
            <v>0</v>
          </cell>
          <cell r="Z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1">
          <cell r="C41" t="str">
            <v>Услуги коммерческого учета электроэнергии</v>
          </cell>
          <cell r="D41">
            <v>0</v>
          </cell>
          <cell r="E41">
            <v>0</v>
          </cell>
          <cell r="F41">
            <v>0</v>
          </cell>
          <cell r="P41">
            <v>0</v>
          </cell>
          <cell r="Z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C42" t="str">
            <v>Прочие услуги производственного характера (расшифровать)</v>
          </cell>
          <cell r="D42">
            <v>0</v>
          </cell>
          <cell r="E42">
            <v>0</v>
          </cell>
          <cell r="F42">
            <v>0</v>
          </cell>
          <cell r="P42">
            <v>0</v>
          </cell>
          <cell r="Z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C43" t="str">
            <v>Затраты на оплату труда</v>
          </cell>
          <cell r="D43">
            <v>36827.4</v>
          </cell>
          <cell r="E43">
            <v>0.046000000002095476</v>
          </cell>
          <cell r="F43">
            <v>14250.099</v>
          </cell>
          <cell r="M43">
            <v>818.9799552311629</v>
          </cell>
          <cell r="N43">
            <v>13431.119044768837</v>
          </cell>
          <cell r="P43">
            <v>10539.536</v>
          </cell>
          <cell r="W43">
            <v>989.9179303474135</v>
          </cell>
          <cell r="X43">
            <v>9549.618069652586</v>
          </cell>
          <cell r="Z43">
            <v>12037.719000000001</v>
          </cell>
          <cell r="AA43">
            <v>154.21431348579407</v>
          </cell>
          <cell r="AG43">
            <v>661.296954059633</v>
          </cell>
          <cell r="AH43">
            <v>11222.207732454573</v>
          </cell>
          <cell r="AJ43">
            <v>36827.354</v>
          </cell>
          <cell r="AK43">
            <v>154.21431348579407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2470.1948396382095</v>
          </cell>
          <cell r="AR43">
            <v>34202.944846875995</v>
          </cell>
        </row>
        <row r="44">
          <cell r="C44" t="str">
            <v>ЕСН</v>
          </cell>
          <cell r="D44">
            <v>9575.104000000001</v>
          </cell>
          <cell r="E44">
            <v>0.011959999999817228</v>
          </cell>
          <cell r="F44">
            <v>3705.00574</v>
          </cell>
          <cell r="M44">
            <v>212.93478836010235</v>
          </cell>
          <cell r="N44">
            <v>3492.070951639898</v>
          </cell>
          <cell r="P44">
            <v>2740.2793600000005</v>
          </cell>
          <cell r="W44">
            <v>257.3786618903275</v>
          </cell>
          <cell r="X44">
            <v>2482.9006981096727</v>
          </cell>
          <cell r="Z44">
            <v>3129.8069400000004</v>
          </cell>
          <cell r="AC44">
            <v>40.09572150630646</v>
          </cell>
          <cell r="AG44">
            <v>171.93720805550458</v>
          </cell>
          <cell r="AH44">
            <v>2917.774010438189</v>
          </cell>
          <cell r="AJ44">
            <v>9575.092040000001</v>
          </cell>
          <cell r="AK44">
            <v>0</v>
          </cell>
          <cell r="AL44">
            <v>0</v>
          </cell>
          <cell r="AM44">
            <v>40.09572150630646</v>
          </cell>
          <cell r="AN44">
            <v>0</v>
          </cell>
          <cell r="AO44">
            <v>0</v>
          </cell>
          <cell r="AP44">
            <v>0</v>
          </cell>
          <cell r="AQ44">
            <v>642.2506583059344</v>
          </cell>
          <cell r="AR44">
            <v>8892.74566018776</v>
          </cell>
        </row>
        <row r="45">
          <cell r="C45" t="str">
            <v>НПФ Энергетики</v>
          </cell>
          <cell r="D45">
            <v>4681.299800000001</v>
          </cell>
          <cell r="E45">
            <v>0.005842000000484404</v>
          </cell>
          <cell r="F45">
            <v>1811.182573</v>
          </cell>
          <cell r="N45">
            <v>1811.182573</v>
          </cell>
          <cell r="P45">
            <v>1339.921072</v>
          </cell>
          <cell r="X45">
            <v>1339.921072</v>
          </cell>
          <cell r="Z45">
            <v>1530.1903130000003</v>
          </cell>
          <cell r="AH45">
            <v>1530.1903130000003</v>
          </cell>
          <cell r="AJ45">
            <v>4681.293958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4681.293958</v>
          </cell>
        </row>
        <row r="46">
          <cell r="C46" t="str">
            <v>Амортизация основных средств и НМА</v>
          </cell>
          <cell r="D46">
            <v>2578.598972634188</v>
          </cell>
          <cell r="E46">
            <v>0.0010273654029333557</v>
          </cell>
          <cell r="F46">
            <v>970.641549002828</v>
          </cell>
          <cell r="J46">
            <v>970.641549002828</v>
          </cell>
          <cell r="P46">
            <v>595.1474787498471</v>
          </cell>
          <cell r="T46">
            <v>595.1474787498471</v>
          </cell>
          <cell r="Z46">
            <v>1012.8089175161103</v>
          </cell>
          <cell r="AD46">
            <v>1012.8089175161103</v>
          </cell>
          <cell r="AJ46">
            <v>2578.597945268785</v>
          </cell>
          <cell r="AK46">
            <v>0</v>
          </cell>
          <cell r="AL46">
            <v>0</v>
          </cell>
          <cell r="AM46">
            <v>0</v>
          </cell>
          <cell r="AN46">
            <v>2578.597945268785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C47" t="str">
            <v>в том числе амортизация основных средств</v>
          </cell>
          <cell r="D47">
            <v>0</v>
          </cell>
          <cell r="E47">
            <v>0</v>
          </cell>
          <cell r="F47">
            <v>0</v>
          </cell>
          <cell r="P47">
            <v>0</v>
          </cell>
          <cell r="Z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C48" t="str">
            <v>Прочие затраты</v>
          </cell>
          <cell r="D48">
            <v>4731.693239063283</v>
          </cell>
          <cell r="E48">
            <v>0.0017609360129426932</v>
          </cell>
          <cell r="F48">
            <v>1767.6795781752496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101.61651437310177</v>
          </cell>
          <cell r="N48">
            <v>1666.0630638021478</v>
          </cell>
          <cell r="P48">
            <v>1124.066150460938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64.62712915438387</v>
          </cell>
          <cell r="X48">
            <v>1059.439021306554</v>
          </cell>
          <cell r="Z48">
            <v>1839.945749491082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0.8</v>
          </cell>
          <cell r="AF48">
            <v>0</v>
          </cell>
          <cell r="AG48">
            <v>104.97036169363756</v>
          </cell>
          <cell r="AH48">
            <v>1734.1753877974445</v>
          </cell>
          <cell r="AJ48">
            <v>4731.69147812727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0.8</v>
          </cell>
          <cell r="AP48">
            <v>0</v>
          </cell>
          <cell r="AQ48">
            <v>271.21400522112316</v>
          </cell>
          <cell r="AR48">
            <v>4459.677472906146</v>
          </cell>
        </row>
        <row r="49">
          <cell r="C49" t="str">
            <v>Оплата работ и услуг сторонних организаций, в т.ч.</v>
          </cell>
          <cell r="D49">
            <v>2544.0989863796776</v>
          </cell>
          <cell r="E49">
            <v>0.0010136199184671568</v>
          </cell>
          <cell r="F49">
            <v>957.6549929489236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55.03823119068922</v>
          </cell>
          <cell r="N49">
            <v>902.6167617582344</v>
          </cell>
          <cell r="P49">
            <v>587.1847904628427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33.746612806386715</v>
          </cell>
          <cell r="X49">
            <v>553.438177656456</v>
          </cell>
          <cell r="Z49">
            <v>999.2581893479934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57.429245030269094</v>
          </cell>
          <cell r="AH49">
            <v>941.8289443177243</v>
          </cell>
          <cell r="AJ49">
            <v>2544.097972759759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146.214089027345</v>
          </cell>
          <cell r="AR49">
            <v>2397.8838837324142</v>
          </cell>
        </row>
        <row r="50">
          <cell r="C50" t="str">
            <v>  - услуги связи и передачи данных</v>
          </cell>
          <cell r="D50">
            <v>99.199960476736</v>
          </cell>
          <cell r="E50">
            <v>3.952324826173026E-05</v>
          </cell>
          <cell r="F50">
            <v>37.34105392890736</v>
          </cell>
          <cell r="M50">
            <v>2.1460605063151483</v>
          </cell>
          <cell r="N50">
            <v>35.19499342259221</v>
          </cell>
          <cell r="P50">
            <v>22.89561385712589</v>
          </cell>
          <cell r="W50">
            <v>1.3158539327831305</v>
          </cell>
          <cell r="X50">
            <v>21.57975992434276</v>
          </cell>
          <cell r="Z50">
            <v>38.96325316745448</v>
          </cell>
          <cell r="AG50">
            <v>2.2392913435017077</v>
          </cell>
          <cell r="AH50">
            <v>36.72396182395278</v>
          </cell>
          <cell r="AJ50">
            <v>99.19992095348773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5.7012057825999864</v>
          </cell>
          <cell r="AR50">
            <v>93.49871517088775</v>
          </cell>
        </row>
        <row r="51">
          <cell r="C51" t="str">
            <v> - коммунальные услуги</v>
          </cell>
          <cell r="D51">
            <v>23.399990676971996</v>
          </cell>
          <cell r="E51">
            <v>9.323024286800319E-06</v>
          </cell>
          <cell r="F51">
            <v>8.80827280177855</v>
          </cell>
          <cell r="M51">
            <v>0.5062279823364362</v>
          </cell>
          <cell r="N51">
            <v>8.302044819442113</v>
          </cell>
          <cell r="P51">
            <v>5.400779881620421</v>
          </cell>
          <cell r="W51">
            <v>0.31039296398311744</v>
          </cell>
          <cell r="X51">
            <v>5.0903869176373036</v>
          </cell>
          <cell r="Z51">
            <v>9.190928670548738</v>
          </cell>
          <cell r="AG51">
            <v>0.5282199338502012</v>
          </cell>
          <cell r="AH51">
            <v>8.662708736698537</v>
          </cell>
          <cell r="AJ51">
            <v>23.39998135394771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1.344840880169755</v>
          </cell>
          <cell r="AR51">
            <v>22.055140473777954</v>
          </cell>
        </row>
        <row r="52">
          <cell r="C52" t="str">
            <v>в том числе  плата за воду</v>
          </cell>
          <cell r="D52">
            <v>11.999995218959999</v>
          </cell>
          <cell r="E52">
            <v>4.781038096979273E-06</v>
          </cell>
          <cell r="F52">
            <v>4.517062975271052</v>
          </cell>
          <cell r="M52">
            <v>0.25960409350586466</v>
          </cell>
          <cell r="N52">
            <v>4.257458881765187</v>
          </cell>
          <cell r="P52">
            <v>2.769630708523293</v>
          </cell>
          <cell r="W52">
            <v>0.15917587896570126</v>
          </cell>
          <cell r="X52">
            <v>2.610454829557592</v>
          </cell>
          <cell r="Z52">
            <v>4.713296754127558</v>
          </cell>
          <cell r="AG52">
            <v>0.2708820173590775</v>
          </cell>
          <cell r="AH52">
            <v>4.442414736768481</v>
          </cell>
          <cell r="AJ52">
            <v>11.999990437921902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0.6896619898306435</v>
          </cell>
          <cell r="AR52">
            <v>11.310328448091258</v>
          </cell>
        </row>
        <row r="53">
          <cell r="C53" t="str">
            <v> - повышение квалификации и проф.переподготовка</v>
          </cell>
          <cell r="D53">
            <v>368.299853261914</v>
          </cell>
          <cell r="E53">
            <v>0.0001467380275244068</v>
          </cell>
          <cell r="F53">
            <v>138.6361911493607</v>
          </cell>
          <cell r="M53">
            <v>7.967682303184166</v>
          </cell>
          <cell r="N53">
            <v>130.66850884617654</v>
          </cell>
          <cell r="P53">
            <v>85.00458249576074</v>
          </cell>
          <cell r="W53">
            <v>4.885373018588981</v>
          </cell>
          <cell r="X53">
            <v>80.11920947717176</v>
          </cell>
          <cell r="Z53">
            <v>144.65893287876497</v>
          </cell>
          <cell r="AG53">
            <v>8.313820582779021</v>
          </cell>
          <cell r="AH53">
            <v>136.34511229598596</v>
          </cell>
          <cell r="AJ53">
            <v>368.29970652388647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21.16687590455217</v>
          </cell>
          <cell r="AR53">
            <v>347.1328306193343</v>
          </cell>
        </row>
        <row r="54">
          <cell r="C54" t="str">
            <v> - IT-услуги</v>
          </cell>
          <cell r="D54">
            <v>104.39995840495199</v>
          </cell>
          <cell r="E54">
            <v>4.159503143341681E-05</v>
          </cell>
          <cell r="F54">
            <v>39.29844788485815</v>
          </cell>
          <cell r="M54">
            <v>2.2585556135010227</v>
          </cell>
          <cell r="N54">
            <v>37.039892271357125</v>
          </cell>
          <cell r="P54">
            <v>24.09578716415265</v>
          </cell>
          <cell r="W54">
            <v>1.384830147001601</v>
          </cell>
          <cell r="X54">
            <v>22.71095701715105</v>
          </cell>
          <cell r="Z54">
            <v>41.00568176090975</v>
          </cell>
          <cell r="AG54">
            <v>2.3566735510239742</v>
          </cell>
          <cell r="AH54">
            <v>38.64900820988578</v>
          </cell>
          <cell r="AJ54">
            <v>104.39991680992055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6.0000593115265985</v>
          </cell>
          <cell r="AR54">
            <v>98.39985749839396</v>
          </cell>
        </row>
        <row r="55">
          <cell r="C55" t="str">
            <v> - аудиторские услуги</v>
          </cell>
          <cell r="D55">
            <v>0</v>
          </cell>
          <cell r="E55">
            <v>0</v>
          </cell>
          <cell r="F55">
            <v>0</v>
          </cell>
          <cell r="M55">
            <v>0</v>
          </cell>
          <cell r="N55">
            <v>0</v>
          </cell>
          <cell r="P55">
            <v>0</v>
          </cell>
          <cell r="W55">
            <v>0</v>
          </cell>
          <cell r="X55">
            <v>0</v>
          </cell>
          <cell r="Z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6">
          <cell r="C56" t="str">
            <v> - юридические и нотариальные услуги</v>
          </cell>
          <cell r="D56">
            <v>3.6999985258460004</v>
          </cell>
          <cell r="E56">
            <v>1.4741534131168521E-06</v>
          </cell>
          <cell r="F56">
            <v>1.392761084041908</v>
          </cell>
          <cell r="M56">
            <v>0.08004459549764165</v>
          </cell>
          <cell r="N56">
            <v>1.3127164885442664</v>
          </cell>
          <cell r="P56">
            <v>0.8539694684613488</v>
          </cell>
          <cell r="W56">
            <v>0.049079229347757894</v>
          </cell>
          <cell r="X56">
            <v>0.8048902391135909</v>
          </cell>
          <cell r="Z56">
            <v>1.4532664991893307</v>
          </cell>
          <cell r="AG56">
            <v>0.08352195535238226</v>
          </cell>
          <cell r="AH56">
            <v>1.3697445438369484</v>
          </cell>
          <cell r="AJ56">
            <v>3.6999970516925873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0.2126457801977818</v>
          </cell>
          <cell r="AR56">
            <v>3.4873512714948056</v>
          </cell>
        </row>
        <row r="57">
          <cell r="C57" t="str">
            <v>  - консультационные услуги</v>
          </cell>
          <cell r="D57">
            <v>67.899972947282</v>
          </cell>
          <cell r="E57">
            <v>2.7052707224584083E-05</v>
          </cell>
          <cell r="F57">
            <v>25.559048001742035</v>
          </cell>
          <cell r="M57">
            <v>1.4689264957540178</v>
          </cell>
          <cell r="N57">
            <v>24.090121505988016</v>
          </cell>
          <cell r="P57">
            <v>15.671493759060965</v>
          </cell>
          <cell r="W57">
            <v>0.9006701818142596</v>
          </cell>
          <cell r="X57">
            <v>14.770823577246706</v>
          </cell>
          <cell r="Z57">
            <v>26.669404133771767</v>
          </cell>
          <cell r="AG57">
            <v>1.532740748223447</v>
          </cell>
          <cell r="AH57">
            <v>25.13666338554832</v>
          </cell>
          <cell r="AJ57">
            <v>67.89994589457477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3.9023374257917247</v>
          </cell>
          <cell r="AR57">
            <v>63.99760846878304</v>
          </cell>
        </row>
        <row r="58">
          <cell r="C58" t="str">
            <v> - услуги пожарной, вневедомственной и сторожевой охраны</v>
          </cell>
          <cell r="D58">
            <v>279.799888522084</v>
          </cell>
          <cell r="E58">
            <v>0.00011147787159870859</v>
          </cell>
          <cell r="F58">
            <v>105.32285170673671</v>
          </cell>
          <cell r="M58">
            <v>6.053102113578413</v>
          </cell>
          <cell r="N58">
            <v>99.2697495931583</v>
          </cell>
          <cell r="P58">
            <v>64.57855602040146</v>
          </cell>
          <cell r="W58">
            <v>3.7114509112169354</v>
          </cell>
          <cell r="X58">
            <v>60.86710510918453</v>
          </cell>
          <cell r="Z58">
            <v>109.89836931707426</v>
          </cell>
          <cell r="AG58">
            <v>6.316065704755825</v>
          </cell>
          <cell r="AH58">
            <v>103.58230361231843</v>
          </cell>
          <cell r="AJ58">
            <v>279.7997770442124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16.080618729551176</v>
          </cell>
          <cell r="AR58">
            <v>263.71915831466123</v>
          </cell>
        </row>
        <row r="59">
          <cell r="C59" t="str">
            <v>    - услуги по управлению</v>
          </cell>
          <cell r="D59">
            <v>0</v>
          </cell>
          <cell r="E59">
            <v>0</v>
          </cell>
          <cell r="F59">
            <v>0</v>
          </cell>
          <cell r="M59">
            <v>0</v>
          </cell>
          <cell r="N59">
            <v>0</v>
          </cell>
          <cell r="P59">
            <v>0</v>
          </cell>
          <cell r="W59">
            <v>0</v>
          </cell>
          <cell r="X59">
            <v>0</v>
          </cell>
          <cell r="Z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0">
          <cell r="C60" t="str">
            <v> - услуги PR (публикации в СМИ, реклама) </v>
          </cell>
          <cell r="D60">
            <v>25.599989800448</v>
          </cell>
          <cell r="E60">
            <v>1.0199547936906583E-05</v>
          </cell>
          <cell r="F60">
            <v>9.636401013911577</v>
          </cell>
          <cell r="M60">
            <v>0.5538220661458448</v>
          </cell>
          <cell r="N60">
            <v>9.082578947765732</v>
          </cell>
          <cell r="P60">
            <v>5.908545511516359</v>
          </cell>
          <cell r="W60">
            <v>0.3395752084601627</v>
          </cell>
          <cell r="X60">
            <v>5.568970303056196</v>
          </cell>
          <cell r="Z60">
            <v>10.055033075472126</v>
          </cell>
          <cell r="AG60">
            <v>0.5778816370326988</v>
          </cell>
          <cell r="AH60">
            <v>9.477151438439428</v>
          </cell>
          <cell r="AJ60">
            <v>25.599979600900063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1.4712789116387062</v>
          </cell>
          <cell r="AR60">
            <v>24.128700689261358</v>
          </cell>
        </row>
        <row r="61">
          <cell r="C61" t="str">
            <v> - прочие работы и услуги сторонних организаций (расшифровать)</v>
          </cell>
          <cell r="D61">
            <v>1571.7993737634436</v>
          </cell>
          <cell r="E61">
            <v>0.000626236306516148</v>
          </cell>
          <cell r="F61">
            <v>591.6599653775866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34.00380951437652</v>
          </cell>
          <cell r="N61">
            <v>557.6561558632101</v>
          </cell>
          <cell r="P61">
            <v>362.77546230474275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20.84938721319077</v>
          </cell>
          <cell r="X61">
            <v>341.926075091552</v>
          </cell>
          <cell r="Z61">
            <v>617.363319844808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35.48102957374984</v>
          </cell>
          <cell r="AH61">
            <v>581.8822902710581</v>
          </cell>
          <cell r="AJ61">
            <v>1571.798747527137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90.33422630131712</v>
          </cell>
          <cell r="AR61">
            <v>1481.46452122582</v>
          </cell>
        </row>
        <row r="62">
          <cell r="C62" t="str">
            <v>Санитарная обработка</v>
          </cell>
          <cell r="D62">
            <v>9.099996374378</v>
          </cell>
          <cell r="E62">
            <v>3.6256205575568856E-06</v>
          </cell>
          <cell r="F62">
            <v>3.425439422913881</v>
          </cell>
          <cell r="M62">
            <v>0.19686643757528074</v>
          </cell>
          <cell r="N62">
            <v>3.2285729853386003</v>
          </cell>
          <cell r="P62">
            <v>2.10030328729683</v>
          </cell>
          <cell r="W62">
            <v>0.12070837488232344</v>
          </cell>
          <cell r="X62">
            <v>1.979594912414507</v>
          </cell>
          <cell r="Z62">
            <v>3.574250038546732</v>
          </cell>
          <cell r="AG62">
            <v>0.20541886316396715</v>
          </cell>
          <cell r="AH62">
            <v>3.368831175382765</v>
          </cell>
          <cell r="AJ62">
            <v>9.099992748757442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0.5229936756215714</v>
          </cell>
          <cell r="AR62">
            <v>8.576999073135871</v>
          </cell>
        </row>
        <row r="63">
          <cell r="C63" t="str">
            <v>Госсанэпиднадзор</v>
          </cell>
          <cell r="D63">
            <v>0</v>
          </cell>
          <cell r="E63">
            <v>0</v>
          </cell>
          <cell r="F63">
            <v>0</v>
          </cell>
          <cell r="M63">
            <v>0</v>
          </cell>
          <cell r="N63">
            <v>0</v>
          </cell>
          <cell r="P63">
            <v>0</v>
          </cell>
          <cell r="W63">
            <v>0</v>
          </cell>
          <cell r="X63">
            <v>0</v>
          </cell>
          <cell r="Z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C64" t="str">
            <v>Обслуживание  кассовых аппаратов</v>
          </cell>
          <cell r="D64">
            <v>0</v>
          </cell>
          <cell r="E64">
            <v>0</v>
          </cell>
          <cell r="F64">
            <v>0</v>
          </cell>
          <cell r="M64">
            <v>0</v>
          </cell>
          <cell r="N64">
            <v>0</v>
          </cell>
          <cell r="P64">
            <v>0</v>
          </cell>
          <cell r="W64">
            <v>0</v>
          </cell>
          <cell r="X64">
            <v>0</v>
          </cell>
          <cell r="Z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</row>
        <row r="65">
          <cell r="C65" t="str">
            <v>Обслуживание компьютеров и оргтехники</v>
          </cell>
          <cell r="D65">
            <v>0</v>
          </cell>
          <cell r="E65">
            <v>0</v>
          </cell>
          <cell r="F65">
            <v>0</v>
          </cell>
          <cell r="M65">
            <v>0</v>
          </cell>
          <cell r="N65">
            <v>0</v>
          </cell>
          <cell r="P65">
            <v>0</v>
          </cell>
          <cell r="W65">
            <v>0</v>
          </cell>
          <cell r="X65">
            <v>0</v>
          </cell>
          <cell r="Z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</row>
        <row r="66">
          <cell r="C66" t="str">
            <v>Обслуживание средств связи </v>
          </cell>
          <cell r="D66">
            <v>23.999990437919998</v>
          </cell>
          <cell r="E66">
            <v>9.562076193958546E-06</v>
          </cell>
          <cell r="F66">
            <v>9.034125950542103</v>
          </cell>
          <cell r="M66">
            <v>0.5192081870117293</v>
          </cell>
          <cell r="N66">
            <v>8.514917763530374</v>
          </cell>
          <cell r="P66">
            <v>5.539261417046586</v>
          </cell>
          <cell r="W66">
            <v>0.3183517579314025</v>
          </cell>
          <cell r="X66">
            <v>5.220909659115184</v>
          </cell>
          <cell r="Z66">
            <v>9.426593508255117</v>
          </cell>
          <cell r="AG66">
            <v>0.541764034718155</v>
          </cell>
          <cell r="AH66">
            <v>8.884829473536962</v>
          </cell>
          <cell r="AJ66">
            <v>23.999980875843804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1.379323979661287</v>
          </cell>
          <cell r="AR66">
            <v>22.620656896182517</v>
          </cell>
        </row>
        <row r="67">
          <cell r="C67" t="str">
            <v>Обслуживание бытовой техники</v>
          </cell>
          <cell r="D67">
            <v>2.399999043792</v>
          </cell>
          <cell r="E67">
            <v>9.562076193070368E-07</v>
          </cell>
          <cell r="F67">
            <v>0.9034125950542103</v>
          </cell>
          <cell r="M67">
            <v>0.05192081870117295</v>
          </cell>
          <cell r="N67">
            <v>0.8514917763530374</v>
          </cell>
          <cell r="P67">
            <v>0.5539261417046586</v>
          </cell>
          <cell r="W67">
            <v>0.031835175793140255</v>
          </cell>
          <cell r="X67">
            <v>0.5220909659115184</v>
          </cell>
          <cell r="Z67">
            <v>0.9426593508255118</v>
          </cell>
          <cell r="AG67">
            <v>0.05417640347181551</v>
          </cell>
          <cell r="AH67">
            <v>0.8884829473536963</v>
          </cell>
          <cell r="AJ67">
            <v>2.3999980875843807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0.13793239796612872</v>
          </cell>
          <cell r="AR67">
            <v>2.262065689618252</v>
          </cell>
        </row>
        <row r="68">
          <cell r="C68" t="str">
            <v>Обслуживание автотранспорта, техосмотр</v>
          </cell>
          <cell r="D68">
            <v>31.599987409927998</v>
          </cell>
          <cell r="E68">
            <v>1.2590066987172577E-05</v>
          </cell>
          <cell r="F68">
            <v>11.894932501547101</v>
          </cell>
          <cell r="M68">
            <v>0.6836241128987771</v>
          </cell>
          <cell r="N68">
            <v>11.211308388648325</v>
          </cell>
          <cell r="P68">
            <v>7.293360865778006</v>
          </cell>
          <cell r="W68">
            <v>0.4191631479430133</v>
          </cell>
          <cell r="X68">
            <v>6.874197717834992</v>
          </cell>
          <cell r="Z68">
            <v>12.411681452535904</v>
          </cell>
          <cell r="AG68">
            <v>0.7133226457122375</v>
          </cell>
          <cell r="AH68">
            <v>11.698358806823666</v>
          </cell>
          <cell r="AJ68">
            <v>31.59997481986101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1.8161099065540278</v>
          </cell>
          <cell r="AR68">
            <v>29.78386491330698</v>
          </cell>
        </row>
        <row r="69">
          <cell r="C69" t="str">
            <v>Услуги по вывозу мусора</v>
          </cell>
          <cell r="D69">
            <v>0</v>
          </cell>
          <cell r="E69">
            <v>0</v>
          </cell>
          <cell r="F69">
            <v>0</v>
          </cell>
          <cell r="M69">
            <v>0</v>
          </cell>
          <cell r="N69">
            <v>0</v>
          </cell>
          <cell r="P69">
            <v>0</v>
          </cell>
          <cell r="W69">
            <v>0</v>
          </cell>
          <cell r="X69">
            <v>0</v>
          </cell>
          <cell r="Z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</row>
        <row r="70">
          <cell r="C70" t="str">
            <v>Сертификация Э/Э</v>
          </cell>
          <cell r="D70">
            <v>0</v>
          </cell>
          <cell r="E70">
            <v>0</v>
          </cell>
          <cell r="F70">
            <v>0</v>
          </cell>
          <cell r="M70">
            <v>0</v>
          </cell>
          <cell r="N70">
            <v>0</v>
          </cell>
          <cell r="P70">
            <v>0</v>
          </cell>
          <cell r="W70">
            <v>0</v>
          </cell>
          <cell r="X70">
            <v>0</v>
          </cell>
          <cell r="Z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</row>
        <row r="71">
          <cell r="C71" t="str">
            <v>Медосмотр</v>
          </cell>
          <cell r="D71">
            <v>186.49992569466997</v>
          </cell>
          <cell r="E71">
            <v>7.430530041574457E-05</v>
          </cell>
          <cell r="F71">
            <v>70.20268707400425</v>
          </cell>
          <cell r="M71">
            <v>4.034680286570314</v>
          </cell>
          <cell r="N71">
            <v>66.16800678743394</v>
          </cell>
          <cell r="P71">
            <v>43.04467726163284</v>
          </cell>
          <cell r="W71">
            <v>2.473858452258607</v>
          </cell>
          <cell r="X71">
            <v>40.57081880937424</v>
          </cell>
          <cell r="Z71">
            <v>73.25248705373247</v>
          </cell>
          <cell r="AG71">
            <v>4.209958019788996</v>
          </cell>
          <cell r="AH71">
            <v>69.04252903394347</v>
          </cell>
          <cell r="AJ71">
            <v>186.49985138936955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10.718496758617917</v>
          </cell>
          <cell r="AR71">
            <v>175.78135463075165</v>
          </cell>
        </row>
        <row r="72">
          <cell r="C72" t="str">
            <v>Услуги по хранению ГСМ</v>
          </cell>
          <cell r="D72">
            <v>0</v>
          </cell>
          <cell r="E72">
            <v>0</v>
          </cell>
          <cell r="F72">
            <v>0</v>
          </cell>
          <cell r="M72">
            <v>0</v>
          </cell>
          <cell r="N72">
            <v>0</v>
          </cell>
          <cell r="P72">
            <v>0</v>
          </cell>
          <cell r="W72">
            <v>0</v>
          </cell>
          <cell r="X72">
            <v>0</v>
          </cell>
          <cell r="Z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</row>
        <row r="73">
          <cell r="C73" t="str">
            <v>Услуги стоянки автотранспорта</v>
          </cell>
          <cell r="D73">
            <v>0</v>
          </cell>
          <cell r="E73">
            <v>0</v>
          </cell>
          <cell r="F73">
            <v>0</v>
          </cell>
          <cell r="M73">
            <v>0</v>
          </cell>
          <cell r="N73">
            <v>0</v>
          </cell>
          <cell r="P73">
            <v>0</v>
          </cell>
          <cell r="W73">
            <v>0</v>
          </cell>
          <cell r="X73">
            <v>0</v>
          </cell>
          <cell r="Z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C74" t="str">
            <v>Проведение лабораторных испытаний и анализов (хроматографический анализ масла)</v>
          </cell>
          <cell r="D74">
            <v>0</v>
          </cell>
          <cell r="E74">
            <v>0</v>
          </cell>
          <cell r="F74">
            <v>0</v>
          </cell>
          <cell r="M74">
            <v>0</v>
          </cell>
          <cell r="N74">
            <v>0</v>
          </cell>
          <cell r="P74">
            <v>0</v>
          </cell>
          <cell r="W74">
            <v>0</v>
          </cell>
          <cell r="X74">
            <v>0</v>
          </cell>
          <cell r="Z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C75" t="str">
            <v>Транспортные услуги по перевозке персонала</v>
          </cell>
          <cell r="D75">
            <v>639.2997452900939</v>
          </cell>
          <cell r="E75">
            <v>0.00025470980460795545</v>
          </cell>
          <cell r="F75">
            <v>240.64653000756527</v>
          </cell>
          <cell r="M75">
            <v>13.830408081524942</v>
          </cell>
          <cell r="N75">
            <v>226.81612192604032</v>
          </cell>
          <cell r="P75">
            <v>147.55207599657845</v>
          </cell>
          <cell r="W75">
            <v>8.480094951897735</v>
          </cell>
          <cell r="X75">
            <v>139.0719810446807</v>
          </cell>
          <cell r="Z75">
            <v>251.1008845761457</v>
          </cell>
          <cell r="AG75">
            <v>14.431239474804855</v>
          </cell>
          <cell r="AH75">
            <v>236.66964510134082</v>
          </cell>
          <cell r="AJ75">
            <v>639.2994905802893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36.74174250822753</v>
          </cell>
          <cell r="AR75">
            <v>602.5577480720618</v>
          </cell>
        </row>
        <row r="76">
          <cell r="C76" t="str">
            <v>Расходы отдел по защите гос.тайны</v>
          </cell>
          <cell r="D76">
            <v>7.199997131376</v>
          </cell>
          <cell r="E76">
            <v>2.868622857477021E-06</v>
          </cell>
          <cell r="F76">
            <v>2.710237785162631</v>
          </cell>
          <cell r="M76">
            <v>0.15576245610351885</v>
          </cell>
          <cell r="N76">
            <v>2.5544753290591125</v>
          </cell>
          <cell r="P76">
            <v>1.6617784251139758</v>
          </cell>
          <cell r="W76">
            <v>0.09550552737942075</v>
          </cell>
          <cell r="X76">
            <v>1.566272897734555</v>
          </cell>
          <cell r="Z76">
            <v>2.827978052476535</v>
          </cell>
          <cell r="AG76">
            <v>0.1625292104154465</v>
          </cell>
          <cell r="AH76">
            <v>2.6654488420610885</v>
          </cell>
          <cell r="AJ76">
            <v>7.199994262753142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0.4137971938983861</v>
          </cell>
          <cell r="AR76">
            <v>6.786197068854756</v>
          </cell>
        </row>
        <row r="77">
          <cell r="C77" t="str">
            <v>почтовые услуги</v>
          </cell>
          <cell r="D77">
            <v>0</v>
          </cell>
          <cell r="E77">
            <v>0</v>
          </cell>
          <cell r="F77">
            <v>0</v>
          </cell>
          <cell r="M77">
            <v>0</v>
          </cell>
          <cell r="N77">
            <v>0</v>
          </cell>
          <cell r="P77">
            <v>0</v>
          </cell>
          <cell r="W77">
            <v>0</v>
          </cell>
          <cell r="X77">
            <v>0</v>
          </cell>
          <cell r="Z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</row>
        <row r="78">
          <cell r="C78" t="str">
            <v>Очистка вагонов</v>
          </cell>
          <cell r="D78">
            <v>0</v>
          </cell>
          <cell r="E78">
            <v>0</v>
          </cell>
          <cell r="F78">
            <v>0</v>
          </cell>
          <cell r="M78">
            <v>0</v>
          </cell>
          <cell r="N78">
            <v>0</v>
          </cell>
          <cell r="P78">
            <v>0</v>
          </cell>
          <cell r="W78">
            <v>0</v>
          </cell>
          <cell r="X78">
            <v>0</v>
          </cell>
          <cell r="Z78">
            <v>0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C79" t="str">
            <v>Услуги типографии</v>
          </cell>
          <cell r="D79">
            <v>0</v>
          </cell>
          <cell r="E79">
            <v>0</v>
          </cell>
          <cell r="F79">
            <v>0</v>
          </cell>
          <cell r="M79">
            <v>0</v>
          </cell>
          <cell r="N79">
            <v>0</v>
          </cell>
          <cell r="P79">
            <v>0</v>
          </cell>
          <cell r="W79">
            <v>0</v>
          </cell>
          <cell r="X79">
            <v>0</v>
          </cell>
          <cell r="Z79">
            <v>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</row>
        <row r="80">
          <cell r="C80" t="str">
            <v>Расходы ГО и ЧС</v>
          </cell>
          <cell r="D80">
            <v>0</v>
          </cell>
          <cell r="E80">
            <v>0</v>
          </cell>
          <cell r="F80">
            <v>0</v>
          </cell>
          <cell r="M80">
            <v>0</v>
          </cell>
          <cell r="N80">
            <v>0</v>
          </cell>
          <cell r="P80">
            <v>0</v>
          </cell>
          <cell r="W80">
            <v>0</v>
          </cell>
          <cell r="X80">
            <v>0</v>
          </cell>
          <cell r="Z80">
            <v>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</row>
        <row r="81">
          <cell r="C81" t="str">
            <v>Услуги инкассации</v>
          </cell>
          <cell r="D81">
            <v>0</v>
          </cell>
          <cell r="E81">
            <v>0</v>
          </cell>
          <cell r="F81">
            <v>0</v>
          </cell>
          <cell r="M81">
            <v>0</v>
          </cell>
          <cell r="N81">
            <v>0</v>
          </cell>
          <cell r="P81">
            <v>0</v>
          </cell>
          <cell r="W81">
            <v>0</v>
          </cell>
          <cell r="X81">
            <v>0</v>
          </cell>
          <cell r="Z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</row>
        <row r="82">
          <cell r="C82" t="str">
            <v>Перезарядка огнетушителей</v>
          </cell>
          <cell r="D82">
            <v>2.299999083634</v>
          </cell>
          <cell r="E82">
            <v>9.163656353727845E-07</v>
          </cell>
          <cell r="F82">
            <v>0.8657704035936183</v>
          </cell>
          <cell r="M82">
            <v>0.04975745125529074</v>
          </cell>
          <cell r="N82">
            <v>0.8160129523383276</v>
          </cell>
          <cell r="P82">
            <v>0.5308458858002978</v>
          </cell>
          <cell r="W82">
            <v>0.03050871013509274</v>
          </cell>
          <cell r="X82">
            <v>0.5003371756652051</v>
          </cell>
          <cell r="Z82">
            <v>0.9033818778744487</v>
          </cell>
          <cell r="AG82">
            <v>0.051919053327156524</v>
          </cell>
          <cell r="AH82">
            <v>0.8514628245472922</v>
          </cell>
          <cell r="AJ82">
            <v>2.2999981672683645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0.13218521471754</v>
          </cell>
          <cell r="AR82">
            <v>2.1678129525508245</v>
          </cell>
        </row>
        <row r="83">
          <cell r="C83" t="str">
            <v>Стирка спецодежды, белья</v>
          </cell>
          <cell r="D83">
            <v>0</v>
          </cell>
          <cell r="E83">
            <v>0</v>
          </cell>
          <cell r="F83">
            <v>0</v>
          </cell>
          <cell r="M83">
            <v>0</v>
          </cell>
          <cell r="N83">
            <v>0</v>
          </cell>
          <cell r="P83">
            <v>0</v>
          </cell>
          <cell r="W83">
            <v>0</v>
          </cell>
          <cell r="X83">
            <v>0</v>
          </cell>
          <cell r="Z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C84" t="str">
            <v>Услуги по уборке помещений (клининг)</v>
          </cell>
          <cell r="D84">
            <v>560.599776645748</v>
          </cell>
          <cell r="E84">
            <v>0.00022335416304031241</v>
          </cell>
          <cell r="F84">
            <v>211.0221253280793</v>
          </cell>
          <cell r="M84">
            <v>12.127837901615647</v>
          </cell>
          <cell r="N84">
            <v>198.89428742646368</v>
          </cell>
          <cell r="P84">
            <v>129.3879145998465</v>
          </cell>
          <cell r="W84">
            <v>7.436166479014344</v>
          </cell>
          <cell r="X84">
            <v>121.95174812083216</v>
          </cell>
          <cell r="Z84">
            <v>220.1895133636591</v>
          </cell>
          <cell r="AG84">
            <v>12.654704910958237</v>
          </cell>
          <cell r="AH84">
            <v>207.53480845270087</v>
          </cell>
          <cell r="AJ84">
            <v>560.5995532915849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32.218709291588226</v>
          </cell>
          <cell r="AR84">
            <v>528.3808439999967</v>
          </cell>
        </row>
        <row r="85">
          <cell r="C85" t="str">
            <v>Обслуживание счетчика</v>
          </cell>
          <cell r="D85">
            <v>0</v>
          </cell>
          <cell r="E85">
            <v>0</v>
          </cell>
          <cell r="F85">
            <v>0</v>
          </cell>
          <cell r="M85">
            <v>0</v>
          </cell>
          <cell r="N85">
            <v>0</v>
          </cell>
          <cell r="P85">
            <v>0</v>
          </cell>
          <cell r="W85">
            <v>0</v>
          </cell>
          <cell r="X85">
            <v>0</v>
          </cell>
          <cell r="Z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C86" t="str">
            <v>разработка маршрута, метеоцентр</v>
          </cell>
          <cell r="D86">
            <v>3.7999984860039993</v>
          </cell>
          <cell r="E86">
            <v>1.5139953974951936E-06</v>
          </cell>
          <cell r="F86">
            <v>1.4304032755024993</v>
          </cell>
          <cell r="M86">
            <v>0.08220796294352381</v>
          </cell>
          <cell r="N86">
            <v>1.3481953125589756</v>
          </cell>
          <cell r="P86">
            <v>0.8770497243657093</v>
          </cell>
          <cell r="W86">
            <v>0.05040569500580539</v>
          </cell>
          <cell r="X86">
            <v>0.8266440293599039</v>
          </cell>
          <cell r="Z86">
            <v>1.4925439721403935</v>
          </cell>
          <cell r="AG86">
            <v>0.0857793054970412</v>
          </cell>
          <cell r="AH86">
            <v>1.4067646666433522</v>
          </cell>
          <cell r="AJ86">
            <v>3.7999969720086018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0.21839296344637038</v>
          </cell>
          <cell r="AR86">
            <v>3.5816040085622314</v>
          </cell>
        </row>
        <row r="87">
          <cell r="C87" t="str">
            <v>Оформление разрешительной документации</v>
          </cell>
          <cell r="D87">
            <v>0</v>
          </cell>
          <cell r="E87">
            <v>0</v>
          </cell>
          <cell r="F87">
            <v>0</v>
          </cell>
          <cell r="M87">
            <v>0</v>
          </cell>
          <cell r="N87">
            <v>0</v>
          </cell>
          <cell r="P87">
            <v>0</v>
          </cell>
          <cell r="W87">
            <v>0</v>
          </cell>
          <cell r="X87">
            <v>0</v>
          </cell>
          <cell r="Z87">
            <v>0</v>
          </cell>
          <cell r="AG87">
            <v>0</v>
          </cell>
          <cell r="AH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C88" t="str">
            <v>Плата заповеднику и проезд по нему</v>
          </cell>
          <cell r="D88">
            <v>0</v>
          </cell>
          <cell r="E88">
            <v>0</v>
          </cell>
          <cell r="F88">
            <v>0</v>
          </cell>
          <cell r="M88">
            <v>0</v>
          </cell>
          <cell r="N88">
            <v>0</v>
          </cell>
          <cell r="P88">
            <v>0</v>
          </cell>
          <cell r="W88">
            <v>0</v>
          </cell>
          <cell r="X88">
            <v>0</v>
          </cell>
          <cell r="Z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C89" t="str">
            <v>Услуги, связанные с оценкой имущества</v>
          </cell>
          <cell r="D89">
            <v>0</v>
          </cell>
          <cell r="E89">
            <v>0</v>
          </cell>
          <cell r="F89">
            <v>0</v>
          </cell>
          <cell r="M89">
            <v>0</v>
          </cell>
          <cell r="N89">
            <v>0</v>
          </cell>
          <cell r="P89">
            <v>0</v>
          </cell>
          <cell r="W89">
            <v>0</v>
          </cell>
          <cell r="X89">
            <v>0</v>
          </cell>
          <cell r="Z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C90" t="str">
            <v>услуги по определ.рыночн.стоим.ар.платы</v>
          </cell>
          <cell r="D90">
            <v>0</v>
          </cell>
          <cell r="E90">
            <v>0</v>
          </cell>
          <cell r="F90">
            <v>0</v>
          </cell>
          <cell r="M90">
            <v>0</v>
          </cell>
          <cell r="N90">
            <v>0</v>
          </cell>
          <cell r="P90">
            <v>0</v>
          </cell>
          <cell r="W90">
            <v>0</v>
          </cell>
          <cell r="X90">
            <v>0</v>
          </cell>
          <cell r="Z90">
            <v>0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C91" t="str">
            <v>Пропарка автобол.</v>
          </cell>
          <cell r="D91">
            <v>0</v>
          </cell>
          <cell r="E91">
            <v>0</v>
          </cell>
          <cell r="F91">
            <v>0</v>
          </cell>
          <cell r="M91">
            <v>0</v>
          </cell>
          <cell r="N91">
            <v>0</v>
          </cell>
          <cell r="P91">
            <v>0</v>
          </cell>
          <cell r="W91">
            <v>0</v>
          </cell>
          <cell r="X91">
            <v>0</v>
          </cell>
          <cell r="Z91">
            <v>0</v>
          </cell>
          <cell r="AG91">
            <v>0</v>
          </cell>
          <cell r="AH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C92" t="str">
            <v>Обслуживание грязеулавливающих покрытий</v>
          </cell>
          <cell r="D92">
            <v>0</v>
          </cell>
          <cell r="E92">
            <v>0</v>
          </cell>
          <cell r="F92">
            <v>0</v>
          </cell>
          <cell r="M92">
            <v>0</v>
          </cell>
          <cell r="N92">
            <v>0</v>
          </cell>
          <cell r="P92">
            <v>0</v>
          </cell>
          <cell r="W92">
            <v>0</v>
          </cell>
          <cell r="X92">
            <v>0</v>
          </cell>
          <cell r="Z92">
            <v>0</v>
          </cell>
          <cell r="AG92">
            <v>0</v>
          </cell>
          <cell r="AH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C93" t="str">
            <v>Поставка кислорода</v>
          </cell>
          <cell r="D93">
            <v>0</v>
          </cell>
          <cell r="E93">
            <v>0</v>
          </cell>
          <cell r="F93">
            <v>0</v>
          </cell>
          <cell r="M93">
            <v>0</v>
          </cell>
          <cell r="N93">
            <v>0</v>
          </cell>
          <cell r="P93">
            <v>0</v>
          </cell>
          <cell r="W93">
            <v>0</v>
          </cell>
          <cell r="X93">
            <v>0</v>
          </cell>
          <cell r="Z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C94" t="str">
            <v>Оформление пласт.карт</v>
          </cell>
          <cell r="D94">
            <v>22.799990916024</v>
          </cell>
          <cell r="E94">
            <v>9.083972379642091E-06</v>
          </cell>
          <cell r="F94">
            <v>8.582419653015</v>
          </cell>
          <cell r="M94">
            <v>0.4932477776611431</v>
          </cell>
          <cell r="N94">
            <v>8.089171875353857</v>
          </cell>
          <cell r="P94">
            <v>5.262298346194258</v>
          </cell>
          <cell r="W94">
            <v>0.3024341700348324</v>
          </cell>
          <cell r="X94">
            <v>4.959864176159425</v>
          </cell>
          <cell r="Z94">
            <v>8.955263832842363</v>
          </cell>
          <cell r="AG94">
            <v>0.5146758329822474</v>
          </cell>
          <cell r="AH94">
            <v>8.440587999860115</v>
          </cell>
          <cell r="AJ94">
            <v>22.79998183205162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1.310357780678223</v>
          </cell>
          <cell r="AR94">
            <v>21.489624051373397</v>
          </cell>
        </row>
        <row r="95">
          <cell r="C95" t="str">
            <v>Калибровка алкотестера</v>
          </cell>
          <cell r="D95">
            <v>0</v>
          </cell>
          <cell r="E95">
            <v>0</v>
          </cell>
          <cell r="F95">
            <v>0</v>
          </cell>
          <cell r="M95">
            <v>0</v>
          </cell>
          <cell r="N95">
            <v>0</v>
          </cell>
          <cell r="P95">
            <v>0</v>
          </cell>
          <cell r="W95">
            <v>0</v>
          </cell>
          <cell r="X95">
            <v>0</v>
          </cell>
          <cell r="Z95">
            <v>0</v>
          </cell>
          <cell r="AG95">
            <v>0</v>
          </cell>
          <cell r="AH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</row>
        <row r="96">
          <cell r="C96" t="str">
            <v>сушка леса</v>
          </cell>
          <cell r="D96">
            <v>0</v>
          </cell>
          <cell r="E96">
            <v>0</v>
          </cell>
          <cell r="F96">
            <v>0</v>
          </cell>
          <cell r="M96">
            <v>0</v>
          </cell>
          <cell r="N96">
            <v>0</v>
          </cell>
          <cell r="P96">
            <v>0</v>
          </cell>
          <cell r="W96">
            <v>0</v>
          </cell>
          <cell r="X96">
            <v>0</v>
          </cell>
          <cell r="Z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C97" t="str">
            <v>Установка системы контроля доступа</v>
          </cell>
          <cell r="D97">
            <v>0</v>
          </cell>
          <cell r="E97">
            <v>0</v>
          </cell>
          <cell r="F97">
            <v>0</v>
          </cell>
          <cell r="M97">
            <v>0</v>
          </cell>
          <cell r="N97">
            <v>0</v>
          </cell>
          <cell r="P97">
            <v>0</v>
          </cell>
          <cell r="W97">
            <v>0</v>
          </cell>
          <cell r="X97">
            <v>0</v>
          </cell>
          <cell r="Z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C98" t="str">
            <v>Оценка состояния хим. лаборатории</v>
          </cell>
          <cell r="D98">
            <v>0</v>
          </cell>
          <cell r="E98">
            <v>0</v>
          </cell>
          <cell r="F98">
            <v>0</v>
          </cell>
          <cell r="M98">
            <v>0</v>
          </cell>
          <cell r="N98">
            <v>0</v>
          </cell>
          <cell r="P98">
            <v>0</v>
          </cell>
          <cell r="W98">
            <v>0</v>
          </cell>
          <cell r="X98">
            <v>0</v>
          </cell>
          <cell r="Z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C99" t="str">
            <v>Обслуживание кондиционеров</v>
          </cell>
          <cell r="D99">
            <v>45.699981792206</v>
          </cell>
          <cell r="E99">
            <v>1.820778675210022E-05</v>
          </cell>
          <cell r="F99">
            <v>17.202481497490588</v>
          </cell>
          <cell r="M99">
            <v>0.9886589227681684</v>
          </cell>
          <cell r="N99">
            <v>16.21382257472242</v>
          </cell>
          <cell r="P99">
            <v>10.547676948292876</v>
          </cell>
          <cell r="W99">
            <v>0.6061948057277123</v>
          </cell>
          <cell r="X99">
            <v>9.941482142565164</v>
          </cell>
          <cell r="Z99">
            <v>17.94980513863579</v>
          </cell>
          <cell r="AG99">
            <v>1.0316090161091538</v>
          </cell>
          <cell r="AH99">
            <v>16.918196122526634</v>
          </cell>
          <cell r="AJ99">
            <v>45.69996358441925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2.6264627446050346</v>
          </cell>
          <cell r="AR99">
            <v>43.073500839814216</v>
          </cell>
        </row>
        <row r="100">
          <cell r="C100" t="str">
            <v>Лесная подать</v>
          </cell>
          <cell r="D100">
            <v>0</v>
          </cell>
          <cell r="E100">
            <v>0</v>
          </cell>
          <cell r="F100">
            <v>0</v>
          </cell>
          <cell r="M100">
            <v>0</v>
          </cell>
          <cell r="N100">
            <v>0</v>
          </cell>
          <cell r="P100">
            <v>0</v>
          </cell>
          <cell r="W100">
            <v>0</v>
          </cell>
          <cell r="X100">
            <v>0</v>
          </cell>
          <cell r="Z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</row>
        <row r="101">
          <cell r="C101" t="str">
            <v>Спец-связь</v>
          </cell>
          <cell r="D101">
            <v>0</v>
          </cell>
          <cell r="E101">
            <v>0</v>
          </cell>
          <cell r="F101">
            <v>0</v>
          </cell>
          <cell r="M101">
            <v>0</v>
          </cell>
          <cell r="N101">
            <v>0</v>
          </cell>
          <cell r="P101">
            <v>0</v>
          </cell>
          <cell r="W101">
            <v>0</v>
          </cell>
          <cell r="X101">
            <v>0</v>
          </cell>
          <cell r="Z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</row>
        <row r="102">
          <cell r="C102" t="str">
            <v>Расчет нормотивной численности</v>
          </cell>
          <cell r="D102">
            <v>13.699994541646</v>
          </cell>
          <cell r="E102">
            <v>5.458351825637919E-06</v>
          </cell>
          <cell r="F102">
            <v>5.156980230101117</v>
          </cell>
          <cell r="M102">
            <v>0.2963813400858622</v>
          </cell>
          <cell r="N102">
            <v>4.860598890015255</v>
          </cell>
          <cell r="P102">
            <v>3.1619950588974266</v>
          </cell>
          <cell r="W102">
            <v>0.18172579515250895</v>
          </cell>
          <cell r="X102">
            <v>2.9802692637449177</v>
          </cell>
          <cell r="Z102">
            <v>5.3810137942956295</v>
          </cell>
          <cell r="AG102">
            <v>0.30925696981828016</v>
          </cell>
          <cell r="AH102">
            <v>5.071756824477349</v>
          </cell>
          <cell r="AJ102">
            <v>13.699989083294174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0.7873641050566513</v>
          </cell>
          <cell r="AR102">
            <v>12.912624978237522</v>
          </cell>
        </row>
        <row r="103">
          <cell r="C103" t="str">
            <v>Пломбирование водомера</v>
          </cell>
          <cell r="D103">
            <v>0</v>
          </cell>
          <cell r="E103">
            <v>0</v>
          </cell>
          <cell r="F103">
            <v>0</v>
          </cell>
          <cell r="M103">
            <v>0</v>
          </cell>
          <cell r="N103">
            <v>0</v>
          </cell>
          <cell r="P103">
            <v>0</v>
          </cell>
          <cell r="W103">
            <v>0</v>
          </cell>
          <cell r="X103">
            <v>0</v>
          </cell>
          <cell r="Z103">
            <v>0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</row>
        <row r="104">
          <cell r="C104" t="str">
            <v>Плавка гололеда</v>
          </cell>
          <cell r="D104">
            <v>0</v>
          </cell>
          <cell r="E104">
            <v>0</v>
          </cell>
          <cell r="F104">
            <v>0</v>
          </cell>
          <cell r="M104">
            <v>0</v>
          </cell>
          <cell r="N104">
            <v>0</v>
          </cell>
          <cell r="P104">
            <v>0</v>
          </cell>
          <cell r="W104">
            <v>0</v>
          </cell>
          <cell r="X104">
            <v>0</v>
          </cell>
          <cell r="Z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</row>
        <row r="105">
          <cell r="C105" t="str">
            <v>Экспертные услуги (для списания автотранспорта)</v>
          </cell>
          <cell r="D105">
            <v>22.799990916024</v>
          </cell>
          <cell r="E105">
            <v>9.083972379642091E-06</v>
          </cell>
          <cell r="F105">
            <v>8.582419653015</v>
          </cell>
          <cell r="M105">
            <v>0.4932477776611431</v>
          </cell>
          <cell r="N105">
            <v>8.089171875353857</v>
          </cell>
          <cell r="P105">
            <v>5.262298346194258</v>
          </cell>
          <cell r="W105">
            <v>0.3024341700348324</v>
          </cell>
          <cell r="X105">
            <v>4.959864176159425</v>
          </cell>
          <cell r="Z105">
            <v>8.955263832842363</v>
          </cell>
          <cell r="AG105">
            <v>0.5146758329822474</v>
          </cell>
          <cell r="AH105">
            <v>8.440587999860115</v>
          </cell>
          <cell r="AJ105">
            <v>22.79998183205162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1.310357780678223</v>
          </cell>
          <cell r="AR105">
            <v>21.489624051373397</v>
          </cell>
        </row>
        <row r="106">
          <cell r="C106" t="str">
            <v>в т.ч. Справочно услуги по сертификации электроэнергии</v>
          </cell>
          <cell r="D106">
            <v>0</v>
          </cell>
          <cell r="E106">
            <v>0</v>
          </cell>
          <cell r="F106">
            <v>0</v>
          </cell>
          <cell r="M106">
            <v>0</v>
          </cell>
          <cell r="N106">
            <v>0</v>
          </cell>
          <cell r="P106">
            <v>0</v>
          </cell>
          <cell r="W106">
            <v>0</v>
          </cell>
          <cell r="X106">
            <v>0</v>
          </cell>
          <cell r="Z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</row>
        <row r="107">
          <cell r="C107" t="str">
            <v> Командировочные и представительские расходы</v>
          </cell>
          <cell r="D107">
            <v>192.799923184624</v>
          </cell>
          <cell r="E107">
            <v>7.681534543735324E-05</v>
          </cell>
          <cell r="F107">
            <v>72.57414513602158</v>
          </cell>
          <cell r="M107">
            <v>4.170972435660894</v>
          </cell>
          <cell r="N107">
            <v>68.40317270036068</v>
          </cell>
          <cell r="P107">
            <v>44.49873338360757</v>
          </cell>
          <cell r="W107">
            <v>2.5574257887156002</v>
          </cell>
          <cell r="X107">
            <v>41.941307594891974</v>
          </cell>
          <cell r="Z107">
            <v>75.72696784964944</v>
          </cell>
          <cell r="AG107">
            <v>4.352171078902512</v>
          </cell>
          <cell r="AH107">
            <v>71.37479677074693</v>
          </cell>
          <cell r="AJ107">
            <v>192.79984636927855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11.080569303279006</v>
          </cell>
          <cell r="AR107">
            <v>181.71927706599956</v>
          </cell>
        </row>
        <row r="108">
          <cell r="C108" t="str">
            <v> Арендная плата по направлениям (арендодателям)</v>
          </cell>
          <cell r="D108">
            <v>411.599836010328</v>
          </cell>
          <cell r="E108">
            <v>0.0001639896066762958</v>
          </cell>
          <cell r="F108">
            <v>154.9352600517971</v>
          </cell>
          <cell r="M108">
            <v>8.90442040725116</v>
          </cell>
          <cell r="N108">
            <v>146.03083964454592</v>
          </cell>
          <cell r="P108">
            <v>94.99833330234895</v>
          </cell>
          <cell r="W108">
            <v>5.459732648523553</v>
          </cell>
          <cell r="X108">
            <v>89.5386006538254</v>
          </cell>
          <cell r="Z108">
            <v>161.66607866657523</v>
          </cell>
          <cell r="AG108">
            <v>9.291253195416358</v>
          </cell>
          <cell r="AH108">
            <v>152.37482547115889</v>
          </cell>
          <cell r="AJ108">
            <v>411.5996720207213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23.655406251191074</v>
          </cell>
          <cell r="AR108">
            <v>387.9442657695302</v>
          </cell>
        </row>
        <row r="109">
          <cell r="C109" t="str">
            <v>Лизинг</v>
          </cell>
          <cell r="D109">
            <v>311.895</v>
          </cell>
          <cell r="E109">
            <v>0</v>
          </cell>
          <cell r="F109">
            <v>103.97</v>
          </cell>
          <cell r="M109">
            <v>6</v>
          </cell>
          <cell r="N109">
            <v>97.97</v>
          </cell>
          <cell r="P109">
            <v>103.965</v>
          </cell>
          <cell r="W109">
            <v>6</v>
          </cell>
          <cell r="X109">
            <v>97.965</v>
          </cell>
          <cell r="Z109">
            <v>103.96</v>
          </cell>
          <cell r="AG109">
            <v>6</v>
          </cell>
          <cell r="AH109">
            <v>97.96</v>
          </cell>
          <cell r="AJ109">
            <v>311.895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18</v>
          </cell>
          <cell r="AR109">
            <v>293.895</v>
          </cell>
        </row>
        <row r="110">
          <cell r="C110" t="str">
            <v>Расходы на страхование</v>
          </cell>
          <cell r="D110">
            <v>683.9997274807199</v>
          </cell>
          <cell r="E110">
            <v>0.0002725191714034736</v>
          </cell>
          <cell r="F110">
            <v>257.4725895904499</v>
          </cell>
          <cell r="M110">
            <v>14.797433329834288</v>
          </cell>
          <cell r="N110">
            <v>242.67515626061564</v>
          </cell>
          <cell r="P110">
            <v>157.8689503858277</v>
          </cell>
          <cell r="W110">
            <v>9.073025101044971</v>
          </cell>
          <cell r="X110">
            <v>148.79592528478273</v>
          </cell>
          <cell r="Z110">
            <v>268.65791498527085</v>
          </cell>
          <cell r="AE110">
            <v>0.8</v>
          </cell>
          <cell r="AG110">
            <v>14.64027498946742</v>
          </cell>
          <cell r="AH110">
            <v>253.21763999580344</v>
          </cell>
          <cell r="AJ110">
            <v>683.9994549615485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0.8</v>
          </cell>
          <cell r="AP110">
            <v>0</v>
          </cell>
          <cell r="AQ110">
            <v>38.51073342034668</v>
          </cell>
          <cell r="AR110">
            <v>644.6887215412019</v>
          </cell>
        </row>
        <row r="111">
          <cell r="C111" t="str">
            <v>Налоги и сборы, относимые на с/с (за искл. ЕСН):</v>
          </cell>
          <cell r="D111">
            <v>339.69986465672594</v>
          </cell>
          <cell r="E111">
            <v>0.0001353432201085525</v>
          </cell>
          <cell r="F111">
            <v>127.87052439163133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7.348959213661853</v>
          </cell>
          <cell r="N111">
            <v>120.52156517796948</v>
          </cell>
          <cell r="P111">
            <v>78.40362930711355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4.506003840387392</v>
          </cell>
          <cell r="X111">
            <v>73.89762546672615</v>
          </cell>
          <cell r="Z111">
            <v>133.42557561476096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7.668218441406553</v>
          </cell>
          <cell r="AH111">
            <v>125.75735717335441</v>
          </cell>
          <cell r="AJ111">
            <v>339.6997293135058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19.523181495455802</v>
          </cell>
          <cell r="AR111">
            <v>320.17654781805004</v>
          </cell>
        </row>
        <row r="112">
          <cell r="C112" t="str">
            <v> - водный налог</v>
          </cell>
          <cell r="D112">
            <v>0</v>
          </cell>
          <cell r="E112">
            <v>0</v>
          </cell>
          <cell r="F112">
            <v>0</v>
          </cell>
          <cell r="P112">
            <v>0</v>
          </cell>
          <cell r="Z112">
            <v>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</row>
        <row r="113">
          <cell r="C113" t="str">
            <v> - плата за землю</v>
          </cell>
          <cell r="D113">
            <v>43.399982708572</v>
          </cell>
          <cell r="E113">
            <v>1.7291421116283345E-05</v>
          </cell>
          <cell r="F113">
            <v>16.33671109389697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0.9389014715128774</v>
          </cell>
          <cell r="N113">
            <v>15.397809622384093</v>
          </cell>
          <cell r="P113">
            <v>10.016831062492578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0.5756860955926196</v>
          </cell>
          <cell r="X113">
            <v>9.441144966899959</v>
          </cell>
          <cell r="Z113">
            <v>17.046423260761333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0.9796899627819969</v>
          </cell>
          <cell r="AH113">
            <v>16.066733297979336</v>
          </cell>
          <cell r="AJ113">
            <v>43.39996541715088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2.494277529887494</v>
          </cell>
          <cell r="AR113">
            <v>40.90568788726339</v>
          </cell>
        </row>
        <row r="114">
          <cell r="C114" t="str">
            <v>в т.ч. налог на землю</v>
          </cell>
          <cell r="D114">
            <v>0.099999960158</v>
          </cell>
          <cell r="E114">
            <v>3.984198412854134E-08</v>
          </cell>
          <cell r="F114">
            <v>0.0376421914605921</v>
          </cell>
          <cell r="M114">
            <v>0.0021633674458822064</v>
          </cell>
          <cell r="N114">
            <v>0.03547882401470989</v>
          </cell>
          <cell r="P114">
            <v>0.023080255904360778</v>
          </cell>
          <cell r="W114">
            <v>0.0013264656580475106</v>
          </cell>
          <cell r="X114">
            <v>0.021753790246313267</v>
          </cell>
          <cell r="Z114">
            <v>0.03927747295106299</v>
          </cell>
          <cell r="AG114">
            <v>0.0022573501446589797</v>
          </cell>
          <cell r="AH114">
            <v>0.037020122806404016</v>
          </cell>
          <cell r="AJ114">
            <v>0.09999992031601587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0.005747183248588696</v>
          </cell>
          <cell r="AR114">
            <v>0.09425273706742718</v>
          </cell>
        </row>
        <row r="115">
          <cell r="C115" t="str">
            <v>в т.ч. аренда земли</v>
          </cell>
          <cell r="D115">
            <v>43.299982748413996</v>
          </cell>
          <cell r="E115">
            <v>1.7251579130572736E-05</v>
          </cell>
          <cell r="F115">
            <v>16.299068902436378</v>
          </cell>
          <cell r="M115">
            <v>0.9367381040669952</v>
          </cell>
          <cell r="N115">
            <v>15.362330798369383</v>
          </cell>
          <cell r="P115">
            <v>9.993750806588217</v>
          </cell>
          <cell r="W115">
            <v>0.5743596299345721</v>
          </cell>
          <cell r="X115">
            <v>9.419391176653646</v>
          </cell>
          <cell r="Z115">
            <v>17.00714578781027</v>
          </cell>
          <cell r="AG115">
            <v>0.9774326126373379</v>
          </cell>
          <cell r="AH115">
            <v>16.029713175172933</v>
          </cell>
          <cell r="AJ115">
            <v>43.299965496834865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2.4885303466389055</v>
          </cell>
          <cell r="AR115">
            <v>40.81143515019596</v>
          </cell>
        </row>
        <row r="116">
          <cell r="C116" t="str">
            <v> - транспортный налог</v>
          </cell>
          <cell r="D116">
            <v>26.799989322343997</v>
          </cell>
          <cell r="E116">
            <v>1.0677651747670325E-05</v>
          </cell>
          <cell r="F116">
            <v>10.088107311438682</v>
          </cell>
          <cell r="M116">
            <v>0.5797824754964311</v>
          </cell>
          <cell r="N116">
            <v>9.50832483594225</v>
          </cell>
          <cell r="P116">
            <v>6.185508582368688</v>
          </cell>
          <cell r="W116">
            <v>0.3554927963567328</v>
          </cell>
          <cell r="X116">
            <v>5.8300157860119555</v>
          </cell>
          <cell r="Z116">
            <v>10.52636275088488</v>
          </cell>
          <cell r="AG116">
            <v>0.6049698387686064</v>
          </cell>
          <cell r="AH116">
            <v>9.921392912116273</v>
          </cell>
          <cell r="AJ116">
            <v>26.79997864469225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1.5402451106217705</v>
          </cell>
          <cell r="AR116">
            <v>25.259733534070477</v>
          </cell>
        </row>
        <row r="117">
          <cell r="C117" t="str">
            <v> - налог на имущество</v>
          </cell>
          <cell r="D117">
            <v>259.49989661000996</v>
          </cell>
          <cell r="E117">
            <v>0.00010338994883341002</v>
          </cell>
          <cell r="F117">
            <v>97.68148684023649</v>
          </cell>
          <cell r="M117">
            <v>5.613938522064324</v>
          </cell>
          <cell r="N117">
            <v>92.06754831817216</v>
          </cell>
          <cell r="P117">
            <v>59.893264071816205</v>
          </cell>
          <cell r="W117">
            <v>3.4421783826332892</v>
          </cell>
          <cell r="X117">
            <v>56.45108568918292</v>
          </cell>
          <cell r="Z117">
            <v>101.92504230800844</v>
          </cell>
          <cell r="AG117">
            <v>5.857823625390051</v>
          </cell>
          <cell r="AH117">
            <v>96.06721868261839</v>
          </cell>
          <cell r="AJ117">
            <v>259.4997932200611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14.913940530087665</v>
          </cell>
          <cell r="AR117">
            <v>244.58585268997348</v>
          </cell>
        </row>
        <row r="118">
          <cell r="C118" t="str">
            <v> - экологические платежи</v>
          </cell>
          <cell r="D118">
            <v>9.9999960158</v>
          </cell>
          <cell r="E118">
            <v>3.984198412965156E-06</v>
          </cell>
          <cell r="F118">
            <v>3.7642191460592103</v>
          </cell>
          <cell r="M118">
            <v>0.21633674458822064</v>
          </cell>
          <cell r="N118">
            <v>3.5478824014709898</v>
          </cell>
          <cell r="P118">
            <v>2.3080255904360776</v>
          </cell>
          <cell r="W118">
            <v>0.13264656580475107</v>
          </cell>
          <cell r="X118">
            <v>2.1753790246313267</v>
          </cell>
          <cell r="Z118">
            <v>3.927747295106299</v>
          </cell>
          <cell r="AG118">
            <v>0.22573501446589797</v>
          </cell>
          <cell r="AH118">
            <v>3.702012280640401</v>
          </cell>
          <cell r="AJ118">
            <v>9.999992031601588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0.5747183248588696</v>
          </cell>
          <cell r="AR118">
            <v>9.425273706742718</v>
          </cell>
        </row>
        <row r="119">
          <cell r="C119" t="str">
            <v>  - прочие налоги, относимые на с/с (расшифровать)</v>
          </cell>
          <cell r="D119">
            <v>0</v>
          </cell>
          <cell r="E119">
            <v>0</v>
          </cell>
          <cell r="F119">
            <v>0</v>
          </cell>
          <cell r="M119">
            <v>0</v>
          </cell>
          <cell r="N119">
            <v>0</v>
          </cell>
          <cell r="P119">
            <v>0</v>
          </cell>
          <cell r="W119">
            <v>0</v>
          </cell>
          <cell r="X119">
            <v>0</v>
          </cell>
          <cell r="Z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</row>
        <row r="120">
          <cell r="C120" t="str">
            <v> Отчисления на НИОКР</v>
          </cell>
          <cell r="D120">
            <v>0</v>
          </cell>
          <cell r="E120">
            <v>0</v>
          </cell>
          <cell r="F120">
            <v>0</v>
          </cell>
          <cell r="M120">
            <v>0</v>
          </cell>
          <cell r="N120">
            <v>0</v>
          </cell>
          <cell r="P120">
            <v>0</v>
          </cell>
          <cell r="W120">
            <v>0</v>
          </cell>
          <cell r="X120">
            <v>0</v>
          </cell>
          <cell r="Z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</row>
        <row r="121">
          <cell r="C121" t="str">
            <v>Финансирование работ по созданию нормативной базы технического регулирования (ИНВЭЛ)</v>
          </cell>
          <cell r="D121">
            <v>0</v>
          </cell>
          <cell r="E121">
            <v>0</v>
          </cell>
          <cell r="F121">
            <v>0</v>
          </cell>
          <cell r="M121">
            <v>0</v>
          </cell>
          <cell r="N121">
            <v>0</v>
          </cell>
          <cell r="P121">
            <v>0</v>
          </cell>
          <cell r="W121">
            <v>0</v>
          </cell>
          <cell r="X121">
            <v>0</v>
          </cell>
          <cell r="Z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</row>
        <row r="122">
          <cell r="C122" t="str">
            <v>Затраты на экологию (кроме налогов и сборов)</v>
          </cell>
          <cell r="D122">
            <v>0</v>
          </cell>
          <cell r="E122">
            <v>0</v>
          </cell>
          <cell r="F122">
            <v>0</v>
          </cell>
          <cell r="M122">
            <v>0</v>
          </cell>
          <cell r="N122">
            <v>0</v>
          </cell>
          <cell r="P122">
            <v>0</v>
          </cell>
          <cell r="W122">
            <v>0</v>
          </cell>
          <cell r="X122">
            <v>0</v>
          </cell>
          <cell r="Z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</row>
        <row r="123">
          <cell r="C123" t="str">
            <v> Другие расходы, относимые на себестоимость</v>
          </cell>
          <cell r="D123">
            <v>247.59990135120796</v>
          </cell>
          <cell r="E123">
            <v>9.864875269727236E-05</v>
          </cell>
          <cell r="F123">
            <v>93.20206605642603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5.356497796004342</v>
          </cell>
          <cell r="N123">
            <v>87.84556826042169</v>
          </cell>
          <cell r="P123">
            <v>57.14671361919727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3.284328969325636</v>
          </cell>
          <cell r="X123">
            <v>53.862384649871636</v>
          </cell>
          <cell r="Z123">
            <v>97.25102302683196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5.589198958175634</v>
          </cell>
          <cell r="AH123">
            <v>91.66182406865633</v>
          </cell>
          <cell r="AJ123">
            <v>247.59980270245526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14.23002572350561</v>
          </cell>
          <cell r="AR123">
            <v>233.36977697894966</v>
          </cell>
        </row>
        <row r="124">
          <cell r="C124" t="str">
            <v>в т.ч. Регистрация прав собственности</v>
          </cell>
          <cell r="D124">
            <v>83.79996661240399</v>
          </cell>
          <cell r="E124">
            <v>3.338758270388098E-05</v>
          </cell>
          <cell r="F124">
            <v>31.544156443976174</v>
          </cell>
          <cell r="M124">
            <v>1.8129019196492884</v>
          </cell>
          <cell r="N124">
            <v>29.731254524326886</v>
          </cell>
          <cell r="P124">
            <v>19.34125444785433</v>
          </cell>
          <cell r="W124">
            <v>1.1115782214438137</v>
          </cell>
          <cell r="X124">
            <v>18.229676226410515</v>
          </cell>
          <cell r="Z124">
            <v>32.91452233299078</v>
          </cell>
          <cell r="AG124">
            <v>1.8916594212242246</v>
          </cell>
          <cell r="AH124">
            <v>31.022862911766556</v>
          </cell>
          <cell r="AJ124">
            <v>83.79993322482129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4.816139562317327</v>
          </cell>
          <cell r="AR124">
            <v>78.98379366250396</v>
          </cell>
        </row>
        <row r="125">
          <cell r="C125" t="str">
            <v>           Программные продукты</v>
          </cell>
          <cell r="D125">
            <v>35.299985935774</v>
          </cell>
          <cell r="E125">
            <v>1.4064220401621697E-05</v>
          </cell>
          <cell r="F125">
            <v>13.287693585589011</v>
          </cell>
          <cell r="M125">
            <v>0.7636687083964188</v>
          </cell>
          <cell r="N125">
            <v>12.524024877192593</v>
          </cell>
          <cell r="P125">
            <v>8.147330334239355</v>
          </cell>
          <cell r="W125">
            <v>0.46824237729077123</v>
          </cell>
          <cell r="X125">
            <v>7.6790879569485835</v>
          </cell>
          <cell r="Z125">
            <v>13.864947951725235</v>
          </cell>
          <cell r="AG125">
            <v>0.7968446010646197</v>
          </cell>
          <cell r="AH125">
            <v>13.068103350660614</v>
          </cell>
          <cell r="AJ125">
            <v>35.299971871553595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2.0287556867518095</v>
          </cell>
          <cell r="AR125">
            <v>33.27121618480179</v>
          </cell>
        </row>
        <row r="126">
          <cell r="C126" t="str">
            <v>Бутилированная вода</v>
          </cell>
          <cell r="D126">
            <v>6.399997450112</v>
          </cell>
          <cell r="E126">
            <v>2.549886984226646E-06</v>
          </cell>
          <cell r="F126">
            <v>2.4091002534778942</v>
          </cell>
          <cell r="M126">
            <v>0.1384555165364612</v>
          </cell>
          <cell r="N126">
            <v>2.270644736941433</v>
          </cell>
          <cell r="P126">
            <v>1.4771363778790898</v>
          </cell>
          <cell r="W126">
            <v>0.08489380211504068</v>
          </cell>
          <cell r="X126">
            <v>1.392242575764049</v>
          </cell>
          <cell r="Z126">
            <v>2.5137582688680316</v>
          </cell>
          <cell r="AG126">
            <v>0.1444704092581747</v>
          </cell>
          <cell r="AH126">
            <v>2.369287859609857</v>
          </cell>
          <cell r="AJ126">
            <v>6.399994900225016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0.36781972790967654</v>
          </cell>
          <cell r="AR126">
            <v>6.032175172315339</v>
          </cell>
        </row>
        <row r="127">
          <cell r="C127" t="str">
            <v>Почтовые</v>
          </cell>
          <cell r="D127">
            <v>57.099977250218</v>
          </cell>
          <cell r="E127">
            <v>2.274977293836855E-05</v>
          </cell>
          <cell r="F127">
            <v>21.49369132399809</v>
          </cell>
          <cell r="M127">
            <v>1.2352828115987398</v>
          </cell>
          <cell r="N127">
            <v>20.25840851239935</v>
          </cell>
          <cell r="P127">
            <v>13.178826121390005</v>
          </cell>
          <cell r="W127">
            <v>0.7574118907451285</v>
          </cell>
          <cell r="X127">
            <v>12.421414230644876</v>
          </cell>
          <cell r="Z127">
            <v>22.427437055056963</v>
          </cell>
          <cell r="AG127">
            <v>1.2889469326002772</v>
          </cell>
          <cell r="AH127">
            <v>21.138490122456687</v>
          </cell>
          <cell r="AJ127">
            <v>57.09995450044506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3.2816416349441453</v>
          </cell>
          <cell r="AR127">
            <v>53.818312865500914</v>
          </cell>
        </row>
        <row r="128">
          <cell r="C128" t="str">
            <v>Разрешение на перевозку крупногабаритных грузов</v>
          </cell>
          <cell r="D128">
            <v>0</v>
          </cell>
          <cell r="E128">
            <v>0</v>
          </cell>
          <cell r="F128">
            <v>0</v>
          </cell>
          <cell r="M128">
            <v>0</v>
          </cell>
          <cell r="N128">
            <v>0</v>
          </cell>
          <cell r="P128">
            <v>0</v>
          </cell>
          <cell r="W128">
            <v>0</v>
          </cell>
          <cell r="X128">
            <v>0</v>
          </cell>
          <cell r="Z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C129" t="str">
            <v>Пособие по временной нетрудоспособности (2 дня)</v>
          </cell>
          <cell r="D129">
            <v>52.49997908295</v>
          </cell>
          <cell r="E129">
            <v>2.0917041666734804E-05</v>
          </cell>
          <cell r="F129">
            <v>19.762150516810852</v>
          </cell>
          <cell r="M129">
            <v>1.1357679090881583</v>
          </cell>
          <cell r="N129">
            <v>18.626382607722693</v>
          </cell>
          <cell r="P129">
            <v>12.117134349789406</v>
          </cell>
          <cell r="W129">
            <v>0.696394470474943</v>
          </cell>
          <cell r="X129">
            <v>11.420739879314464</v>
          </cell>
          <cell r="Z129">
            <v>20.62067329930807</v>
          </cell>
          <cell r="AG129">
            <v>1.1851088259459643</v>
          </cell>
          <cell r="AH129">
            <v>19.435564473362106</v>
          </cell>
          <cell r="AJ129">
            <v>52.49995816590833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3.017271205509066</v>
          </cell>
          <cell r="AR129">
            <v>49.48268696039926</v>
          </cell>
        </row>
        <row r="130">
          <cell r="C130" t="str">
            <v>Затраты по замене стеклопакета</v>
          </cell>
          <cell r="D130">
            <v>0</v>
          </cell>
          <cell r="E130">
            <v>0</v>
          </cell>
          <cell r="F130">
            <v>0</v>
          </cell>
          <cell r="M130">
            <v>0</v>
          </cell>
          <cell r="N130">
            <v>0</v>
          </cell>
          <cell r="P130">
            <v>0</v>
          </cell>
          <cell r="W130">
            <v>0</v>
          </cell>
          <cell r="X130">
            <v>0</v>
          </cell>
          <cell r="Z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</row>
        <row r="131">
          <cell r="C131" t="str">
            <v>Расходы на приобретение канцтоваров</v>
          </cell>
          <cell r="D131">
            <v>0</v>
          </cell>
          <cell r="E131">
            <v>0</v>
          </cell>
          <cell r="F131">
            <v>0</v>
          </cell>
          <cell r="M131">
            <v>0</v>
          </cell>
          <cell r="N131">
            <v>0</v>
          </cell>
          <cell r="P131">
            <v>0</v>
          </cell>
          <cell r="W131">
            <v>0</v>
          </cell>
          <cell r="X131">
            <v>0</v>
          </cell>
          <cell r="Z131">
            <v>0</v>
          </cell>
          <cell r="AG131">
            <v>0</v>
          </cell>
          <cell r="AH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C132" t="str">
            <v>Выплата компенсаций жещинам по уходу за детьми до 3 лет</v>
          </cell>
          <cell r="D132">
            <v>0</v>
          </cell>
          <cell r="E132">
            <v>0</v>
          </cell>
          <cell r="F132">
            <v>0</v>
          </cell>
          <cell r="M132">
            <v>0</v>
          </cell>
          <cell r="N132">
            <v>0</v>
          </cell>
          <cell r="P132">
            <v>0</v>
          </cell>
          <cell r="W132">
            <v>0</v>
          </cell>
          <cell r="X132">
            <v>0</v>
          </cell>
          <cell r="Z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</row>
        <row r="133">
          <cell r="C133" t="str">
            <v>Стирка спецодежды и белья</v>
          </cell>
          <cell r="D133">
            <v>3.7999984860039993</v>
          </cell>
          <cell r="E133">
            <v>1.5139953974951936E-06</v>
          </cell>
          <cell r="F133">
            <v>1.4304032755024993</v>
          </cell>
          <cell r="M133">
            <v>0.08220796294352381</v>
          </cell>
          <cell r="N133">
            <v>1.3481953125589756</v>
          </cell>
          <cell r="P133">
            <v>0.8770497243657093</v>
          </cell>
          <cell r="W133">
            <v>0.05040569500580539</v>
          </cell>
          <cell r="X133">
            <v>0.8266440293599039</v>
          </cell>
          <cell r="Z133">
            <v>1.4925439721403935</v>
          </cell>
          <cell r="AG133">
            <v>0.0857793054970412</v>
          </cell>
          <cell r="AH133">
            <v>1.4067646666433522</v>
          </cell>
          <cell r="AJ133">
            <v>3.7999969720086018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0.21839296344637038</v>
          </cell>
          <cell r="AR133">
            <v>3.5816040085622314</v>
          </cell>
        </row>
        <row r="134">
          <cell r="C134" t="str">
            <v>Программное обеспечение</v>
          </cell>
          <cell r="D134">
            <v>0</v>
          </cell>
          <cell r="E134">
            <v>0</v>
          </cell>
          <cell r="F134">
            <v>0</v>
          </cell>
          <cell r="M134">
            <v>0</v>
          </cell>
          <cell r="N134">
            <v>0</v>
          </cell>
          <cell r="P134">
            <v>0</v>
          </cell>
          <cell r="W134">
            <v>0</v>
          </cell>
          <cell r="X134">
            <v>0</v>
          </cell>
          <cell r="Z134">
            <v>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</row>
        <row r="135">
          <cell r="C135" t="str">
            <v>Печати, штампы</v>
          </cell>
          <cell r="D135">
            <v>0</v>
          </cell>
          <cell r="E135">
            <v>0</v>
          </cell>
          <cell r="F135">
            <v>0</v>
          </cell>
          <cell r="M135">
            <v>0</v>
          </cell>
          <cell r="N135">
            <v>0</v>
          </cell>
          <cell r="P135">
            <v>0</v>
          </cell>
          <cell r="W135">
            <v>0</v>
          </cell>
          <cell r="X135">
            <v>0</v>
          </cell>
          <cell r="Z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</row>
        <row r="136">
          <cell r="C136" t="str">
            <v>Приобретение НТД</v>
          </cell>
          <cell r="D136">
            <v>3.7999984860039993</v>
          </cell>
          <cell r="E136">
            <v>1.5139953974951936E-06</v>
          </cell>
          <cell r="F136">
            <v>1.4304032755024993</v>
          </cell>
          <cell r="M136">
            <v>0.08220796294352381</v>
          </cell>
          <cell r="N136">
            <v>1.3481953125589756</v>
          </cell>
          <cell r="P136">
            <v>0.8770497243657093</v>
          </cell>
          <cell r="W136">
            <v>0.05040569500580539</v>
          </cell>
          <cell r="X136">
            <v>0.8266440293599039</v>
          </cell>
          <cell r="Z136">
            <v>1.4925439721403935</v>
          </cell>
          <cell r="AG136">
            <v>0.0857793054970412</v>
          </cell>
          <cell r="AH136">
            <v>1.4067646666433522</v>
          </cell>
          <cell r="AJ136">
            <v>3.7999969720086018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0.21839296344637038</v>
          </cell>
          <cell r="AR136">
            <v>3.5816040085622314</v>
          </cell>
        </row>
        <row r="137">
          <cell r="C137" t="str">
            <v>Экспресс-почта</v>
          </cell>
          <cell r="D137">
            <v>4.899998047742</v>
          </cell>
          <cell r="E137">
            <v>1.952257222548326E-06</v>
          </cell>
          <cell r="F137">
            <v>1.844467381569013</v>
          </cell>
          <cell r="M137">
            <v>0.1060050048482281</v>
          </cell>
          <cell r="N137">
            <v>1.7384623767207847</v>
          </cell>
          <cell r="P137">
            <v>1.130932539313678</v>
          </cell>
          <cell r="W137">
            <v>0.06499681724432801</v>
          </cell>
          <cell r="X137">
            <v>1.06593572206935</v>
          </cell>
          <cell r="Z137">
            <v>1.9245961746020865</v>
          </cell>
          <cell r="AG137">
            <v>0.11061015708828999</v>
          </cell>
          <cell r="AH137">
            <v>1.8139860175137965</v>
          </cell>
          <cell r="AJ137">
            <v>4.899996095484777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0.2816119791808461</v>
          </cell>
          <cell r="AR137">
            <v>4.618384116303931</v>
          </cell>
        </row>
        <row r="138">
          <cell r="C138" t="str">
            <v>Из стр. I. Затраты на ремонт всего, в т.ч. (Справочно)</v>
          </cell>
          <cell r="D138" t="e">
            <v>#REF!</v>
          </cell>
          <cell r="E138" t="e">
            <v>#REF!</v>
          </cell>
          <cell r="F138">
            <v>0</v>
          </cell>
        </row>
        <row r="139">
          <cell r="C139" t="str">
            <v>Хоз. способ</v>
          </cell>
          <cell r="D139" t="e">
            <v>#REF!</v>
          </cell>
          <cell r="E139" t="e">
            <v>#REF!</v>
          </cell>
          <cell r="F139">
            <v>0</v>
          </cell>
        </row>
        <row r="140">
          <cell r="C140" t="str">
            <v>ФОТ</v>
          </cell>
          <cell r="D140" t="e">
            <v>#REF!</v>
          </cell>
          <cell r="E140" t="e">
            <v>#REF!</v>
          </cell>
          <cell r="F140">
            <v>0</v>
          </cell>
        </row>
        <row r="141">
          <cell r="C141" t="str">
            <v> ЕСН</v>
          </cell>
          <cell r="D141" t="e">
            <v>#REF!</v>
          </cell>
          <cell r="E141" t="e">
            <v>#REF!</v>
          </cell>
          <cell r="F141">
            <v>0</v>
          </cell>
        </row>
        <row r="142">
          <cell r="C142" t="str">
            <v>Сырье, материалы и запчасти</v>
          </cell>
          <cell r="D142" t="e">
            <v>#REF!</v>
          </cell>
          <cell r="E142" t="e">
            <v>#REF!</v>
          </cell>
          <cell r="F142">
            <v>0</v>
          </cell>
        </row>
        <row r="143">
          <cell r="C143" t="str">
            <v>Прочие затраты </v>
          </cell>
          <cell r="D143" t="e">
            <v>#REF!</v>
          </cell>
          <cell r="E143" t="e">
            <v>#REF!</v>
          </cell>
          <cell r="F143">
            <v>0</v>
          </cell>
        </row>
        <row r="144">
          <cell r="C144" t="str">
            <v>Услуги сторонних ремонтных организаций </v>
          </cell>
          <cell r="D144" t="e">
            <v>#REF!</v>
          </cell>
          <cell r="E144" t="e">
            <v>#REF!</v>
          </cell>
          <cell r="F144">
            <v>0</v>
          </cell>
        </row>
        <row r="145">
          <cell r="C145" t="str">
            <v>Стоимость давальческих материалов</v>
          </cell>
          <cell r="D145" t="e">
            <v>#REF!</v>
          </cell>
          <cell r="E145" t="e">
            <v>#REF!</v>
          </cell>
          <cell r="F145">
            <v>0</v>
          </cell>
        </row>
        <row r="146">
          <cell r="C146" t="str">
            <v>Итого себестоимость по видам деятельности</v>
          </cell>
          <cell r="D146" t="e">
            <v>#REF!</v>
          </cell>
          <cell r="E146" t="e">
            <v>#REF!</v>
          </cell>
          <cell r="F146">
            <v>0</v>
          </cell>
        </row>
        <row r="147">
          <cell r="C147" t="str">
            <v>Передача электроэнергии</v>
          </cell>
          <cell r="D147" t="e">
            <v>#REF!</v>
          </cell>
          <cell r="E147" t="e">
            <v>#REF!</v>
          </cell>
          <cell r="F147">
            <v>0</v>
          </cell>
        </row>
        <row r="148">
          <cell r="C148" t="str">
            <v>Технологическое присоединение к электрическим сетям</v>
          </cell>
          <cell r="D148" t="e">
            <v>#REF!</v>
          </cell>
          <cell r="E148" t="e">
            <v>#REF!</v>
          </cell>
          <cell r="F148">
            <v>0</v>
          </cell>
        </row>
        <row r="149">
          <cell r="C149" t="str">
            <v>Ремонтно-экплуатационное обслуживание</v>
          </cell>
          <cell r="D149" t="e">
            <v>#REF!</v>
          </cell>
          <cell r="E149" t="e">
            <v>#REF!</v>
          </cell>
          <cell r="F149">
            <v>0</v>
          </cell>
        </row>
        <row r="150">
          <cell r="C150" t="str">
            <v>Прочая продукция (услуги) основной деятельности</v>
          </cell>
          <cell r="D150" t="e">
            <v>#REF!</v>
          </cell>
          <cell r="E150" t="e">
            <v>#REF!</v>
          </cell>
          <cell r="F150">
            <v>0</v>
          </cell>
        </row>
        <row r="151">
          <cell r="C151" t="str">
            <v>Непрофильная продукция (услуги)</v>
          </cell>
          <cell r="D151" t="e">
            <v>#REF!</v>
          </cell>
          <cell r="E151" t="e">
            <v>#REF!</v>
          </cell>
          <cell r="F151">
            <v>0</v>
          </cell>
        </row>
        <row r="152">
          <cell r="C152" t="str">
            <v>Внутренний оборот</v>
          </cell>
          <cell r="D152" t="e">
            <v>#REF!</v>
          </cell>
          <cell r="E152" t="e">
            <v>#REF!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0</v>
          </cell>
          <cell r="F155">
            <v>0</v>
          </cell>
        </row>
        <row r="156">
          <cell r="C156" t="str">
            <v>Начальник Экономического управления</v>
          </cell>
          <cell r="E156">
            <v>0</v>
          </cell>
          <cell r="F156">
            <v>0</v>
          </cell>
          <cell r="AO156" t="str">
            <v>А.А.Гаршина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водная"/>
      <sheetName val="Смета -по видам без потерь"/>
      <sheetName val="Смета 2007-2009-без потерь"/>
      <sheetName val="Самара -2007"/>
      <sheetName val="Прочие расходы+ОСЗ"/>
      <sheetName val="Прибыль для АРМ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РСК"/>
      <sheetName val="Анализ НВВ"/>
      <sheetName val="Тарифная компания"/>
      <sheetName val="Прогноз "/>
      <sheetName val="Резервный фонд"/>
      <sheetName val="Смета передача 2007-2009"/>
      <sheetName val="Смета -по видам"/>
      <sheetName val="TEHSHEET"/>
    </sheetNames>
    <sheetDataSet>
      <sheetData sheetId="1">
        <row r="1">
          <cell r="G1" t="str">
            <v>Титульный лист</v>
          </cell>
        </row>
        <row r="2">
          <cell r="A2" t="str">
            <v>РАСЧЕТ ТАРИФОВ НА УСЛУГИ ПО ПЕРЕДАЧЕ ЭЛЕКТРИЧЕСКОЙ ЭНЕРГИИ</v>
          </cell>
        </row>
        <row r="6">
          <cell r="A6" t="str">
            <v>Наименование организации:</v>
          </cell>
          <cell r="B6" t="str">
            <v>Используйте меню АРМ СЕМ-&gt;Редактирование-&gt;Свойства документа</v>
          </cell>
        </row>
        <row r="7">
          <cell r="A7" t="str">
            <v>Почтовый адрес:</v>
          </cell>
          <cell r="B7" t="str">
            <v>Адрес почт1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ОКПО1</v>
          </cell>
          <cell r="B12" t="str">
            <v>ОКВД1</v>
          </cell>
          <cell r="C12" t="str">
            <v>ОКОНХ1</v>
          </cell>
          <cell r="D12" t="str">
            <v>ОКАТО1</v>
          </cell>
          <cell r="E12" t="str">
            <v>ОКОГУ1</v>
          </cell>
          <cell r="F12" t="str">
            <v>ОКОПФ1</v>
          </cell>
          <cell r="G12" t="str">
            <v>ОКФС1</v>
          </cell>
        </row>
        <row r="14">
          <cell r="A14" t="str">
            <v>Период регулирования</v>
          </cell>
          <cell r="B14">
            <v>2008</v>
          </cell>
        </row>
        <row r="15">
          <cell r="A15" t="str">
            <v>Базовый период</v>
          </cell>
          <cell r="B15">
            <v>2007</v>
          </cell>
        </row>
        <row r="16">
          <cell r="A16" t="str">
            <v>Закончившийся год</v>
          </cell>
          <cell r="B16">
            <v>2006</v>
          </cell>
        </row>
      </sheetData>
      <sheetData sheetId="10">
        <row r="11">
          <cell r="E11">
            <v>152.10000000000002</v>
          </cell>
          <cell r="F11">
            <v>35.269999999999996</v>
          </cell>
          <cell r="G11">
            <v>38.77</v>
          </cell>
          <cell r="H11">
            <v>6</v>
          </cell>
          <cell r="I11">
            <v>140.58</v>
          </cell>
          <cell r="J11">
            <v>26.490000000000002</v>
          </cell>
          <cell r="K11">
            <v>48.91</v>
          </cell>
          <cell r="L11">
            <v>11.02</v>
          </cell>
          <cell r="M11">
            <v>152.10000000000002</v>
          </cell>
          <cell r="N11">
            <v>35.269999999999996</v>
          </cell>
          <cell r="O11">
            <v>38.77</v>
          </cell>
          <cell r="P11">
            <v>0</v>
          </cell>
          <cell r="Q11">
            <v>152.10000000000002</v>
          </cell>
          <cell r="R11">
            <v>35.269999999999996</v>
          </cell>
          <cell r="S11">
            <v>38.77</v>
          </cell>
          <cell r="T11">
            <v>0</v>
          </cell>
          <cell r="U11">
            <v>152.10000000000002</v>
          </cell>
          <cell r="V11">
            <v>35.269999999999996</v>
          </cell>
          <cell r="W11">
            <v>38.77</v>
          </cell>
          <cell r="X11">
            <v>0</v>
          </cell>
          <cell r="Y11">
            <v>1</v>
          </cell>
          <cell r="Z11">
            <v>1</v>
          </cell>
          <cell r="AA11">
            <v>1</v>
          </cell>
          <cell r="AB11">
            <v>0</v>
          </cell>
        </row>
        <row r="12">
          <cell r="E12">
            <v>111.65</v>
          </cell>
          <cell r="F12">
            <v>24.58</v>
          </cell>
          <cell r="G12">
            <v>33.78</v>
          </cell>
          <cell r="H12">
            <v>0</v>
          </cell>
          <cell r="I12">
            <v>88.32</v>
          </cell>
          <cell r="J12">
            <v>19.14</v>
          </cell>
          <cell r="K12">
            <v>37.67</v>
          </cell>
          <cell r="L12">
            <v>0</v>
          </cell>
          <cell r="M12">
            <v>111.65</v>
          </cell>
          <cell r="N12">
            <v>24.58</v>
          </cell>
          <cell r="O12">
            <v>33.78</v>
          </cell>
          <cell r="P12">
            <v>0</v>
          </cell>
          <cell r="Q12">
            <v>111.65</v>
          </cell>
          <cell r="R12">
            <v>24.58</v>
          </cell>
          <cell r="S12">
            <v>33.78</v>
          </cell>
          <cell r="T12">
            <v>0</v>
          </cell>
          <cell r="U12">
            <v>111.65</v>
          </cell>
          <cell r="V12">
            <v>24.58</v>
          </cell>
          <cell r="W12">
            <v>33.78</v>
          </cell>
          <cell r="X12">
            <v>0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</row>
        <row r="13">
          <cell r="E13">
            <v>0.68</v>
          </cell>
          <cell r="F13">
            <v>0.13</v>
          </cell>
          <cell r="I13">
            <v>0.68</v>
          </cell>
          <cell r="J13">
            <v>0.13</v>
          </cell>
          <cell r="M13">
            <v>0.68</v>
          </cell>
          <cell r="N13">
            <v>0.13</v>
          </cell>
          <cell r="Q13">
            <v>0.68</v>
          </cell>
          <cell r="R13">
            <v>0.13</v>
          </cell>
          <cell r="U13">
            <v>0.68</v>
          </cell>
          <cell r="V13">
            <v>0.13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</row>
        <row r="14">
          <cell r="Q14" t="str">
            <v> </v>
          </cell>
          <cell r="R14" t="str">
            <v> </v>
          </cell>
          <cell r="S14" t="str">
            <v> </v>
          </cell>
          <cell r="T14" t="str">
            <v> </v>
          </cell>
          <cell r="U14" t="str">
            <v> </v>
          </cell>
          <cell r="V14" t="str">
            <v> </v>
          </cell>
          <cell r="W14" t="str">
            <v> </v>
          </cell>
          <cell r="X14" t="str">
            <v> 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E16">
            <v>4.52</v>
          </cell>
          <cell r="F16">
            <v>1.24</v>
          </cell>
          <cell r="G16">
            <v>0.38</v>
          </cell>
          <cell r="H16">
            <v>6</v>
          </cell>
          <cell r="I16">
            <v>3.41</v>
          </cell>
          <cell r="J16">
            <v>0.85</v>
          </cell>
          <cell r="K16">
            <v>0.29</v>
          </cell>
          <cell r="L16">
            <v>11.02</v>
          </cell>
          <cell r="M16">
            <v>4.52</v>
          </cell>
          <cell r="N16">
            <v>1.24</v>
          </cell>
          <cell r="O16">
            <v>0.38</v>
          </cell>
          <cell r="Q16">
            <v>4.52</v>
          </cell>
          <cell r="R16">
            <v>1.24</v>
          </cell>
          <cell r="S16">
            <v>0.38</v>
          </cell>
          <cell r="T16">
            <v>0</v>
          </cell>
          <cell r="U16">
            <v>4.52</v>
          </cell>
          <cell r="V16">
            <v>1.24</v>
          </cell>
          <cell r="W16">
            <v>0.38</v>
          </cell>
          <cell r="X16">
            <v>0</v>
          </cell>
          <cell r="Y16">
            <v>1</v>
          </cell>
          <cell r="Z16">
            <v>1</v>
          </cell>
          <cell r="AA16">
            <v>1</v>
          </cell>
          <cell r="AB16">
            <v>0</v>
          </cell>
        </row>
        <row r="17">
          <cell r="E17">
            <v>4.49</v>
          </cell>
          <cell r="I17">
            <v>20.7</v>
          </cell>
          <cell r="M17">
            <v>4.49</v>
          </cell>
          <cell r="Q17">
            <v>4.49</v>
          </cell>
          <cell r="U17">
            <v>4.49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</row>
        <row r="18">
          <cell r="E18">
            <v>16.74</v>
          </cell>
          <cell r="F18">
            <v>5.36</v>
          </cell>
          <cell r="G18">
            <v>4.61</v>
          </cell>
          <cell r="H18">
            <v>0</v>
          </cell>
          <cell r="I18">
            <v>16.19</v>
          </cell>
          <cell r="J18">
            <v>3.21</v>
          </cell>
          <cell r="K18">
            <v>10.9</v>
          </cell>
          <cell r="L18">
            <v>0</v>
          </cell>
          <cell r="M18">
            <v>16.74</v>
          </cell>
          <cell r="N18">
            <v>5.36</v>
          </cell>
          <cell r="O18">
            <v>4.61</v>
          </cell>
          <cell r="P18">
            <v>0</v>
          </cell>
          <cell r="Q18">
            <v>16.74</v>
          </cell>
          <cell r="R18">
            <v>5.36</v>
          </cell>
          <cell r="S18">
            <v>4.61</v>
          </cell>
          <cell r="T18">
            <v>0</v>
          </cell>
          <cell r="U18">
            <v>16.74</v>
          </cell>
          <cell r="V18">
            <v>5.36</v>
          </cell>
          <cell r="W18">
            <v>4.61</v>
          </cell>
          <cell r="X18">
            <v>0</v>
          </cell>
          <cell r="Y18">
            <v>1</v>
          </cell>
          <cell r="Z18">
            <v>1</v>
          </cell>
          <cell r="AA18">
            <v>1</v>
          </cell>
          <cell r="AB18">
            <v>0</v>
          </cell>
        </row>
        <row r="19"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E21">
            <v>14.02</v>
          </cell>
          <cell r="F21">
            <v>3.96</v>
          </cell>
          <cell r="I21">
            <v>11.28</v>
          </cell>
          <cell r="J21">
            <v>3.16</v>
          </cell>
          <cell r="K21">
            <v>0.05</v>
          </cell>
          <cell r="L21">
            <v>0</v>
          </cell>
          <cell r="M21">
            <v>14.02</v>
          </cell>
          <cell r="N21">
            <v>3.96</v>
          </cell>
          <cell r="Q21">
            <v>14.02</v>
          </cell>
          <cell r="R21">
            <v>3.96</v>
          </cell>
          <cell r="S21">
            <v>0</v>
          </cell>
          <cell r="T21">
            <v>0</v>
          </cell>
          <cell r="U21">
            <v>14.02</v>
          </cell>
          <cell r="V21">
            <v>3.96</v>
          </cell>
          <cell r="W21">
            <v>0</v>
          </cell>
          <cell r="X21">
            <v>0</v>
          </cell>
          <cell r="Y21">
            <v>1</v>
          </cell>
          <cell r="Z21">
            <v>1</v>
          </cell>
          <cell r="AA21">
            <v>0</v>
          </cell>
          <cell r="AB21">
            <v>0</v>
          </cell>
        </row>
        <row r="22">
          <cell r="E22">
            <v>798.3</v>
          </cell>
          <cell r="F22">
            <v>89.9</v>
          </cell>
          <cell r="G22">
            <v>71.19</v>
          </cell>
          <cell r="H22">
            <v>46.82</v>
          </cell>
          <cell r="I22">
            <v>522.07</v>
          </cell>
          <cell r="J22">
            <v>129.43</v>
          </cell>
          <cell r="K22">
            <v>147.34</v>
          </cell>
          <cell r="L22">
            <v>65.6</v>
          </cell>
          <cell r="M22">
            <v>806.94</v>
          </cell>
          <cell r="N22">
            <v>77.3</v>
          </cell>
          <cell r="O22">
            <v>66.39</v>
          </cell>
          <cell r="P22">
            <v>51.12</v>
          </cell>
          <cell r="Q22">
            <v>806.77</v>
          </cell>
          <cell r="R22">
            <v>76.9</v>
          </cell>
          <cell r="S22">
            <v>66.09</v>
          </cell>
          <cell r="T22">
            <v>50.52</v>
          </cell>
          <cell r="U22">
            <v>805.27</v>
          </cell>
          <cell r="V22">
            <v>77</v>
          </cell>
          <cell r="W22">
            <v>65.95</v>
          </cell>
          <cell r="X22">
            <v>50.99</v>
          </cell>
          <cell r="Y22">
            <v>0.9979304533174709</v>
          </cell>
          <cell r="Z22">
            <v>0.9961190168175938</v>
          </cell>
          <cell r="AA22">
            <v>0.99337249585781</v>
          </cell>
          <cell r="AB22">
            <v>0.9974569640062598</v>
          </cell>
        </row>
        <row r="23">
          <cell r="E23">
            <v>798.3</v>
          </cell>
          <cell r="F23">
            <v>89.9</v>
          </cell>
          <cell r="G23">
            <v>71.19</v>
          </cell>
          <cell r="H23">
            <v>46.82</v>
          </cell>
          <cell r="I23">
            <v>522.07</v>
          </cell>
          <cell r="J23">
            <v>129.43</v>
          </cell>
          <cell r="K23">
            <v>147.34</v>
          </cell>
          <cell r="L23">
            <v>65.6</v>
          </cell>
          <cell r="M23">
            <v>806.94</v>
          </cell>
          <cell r="N23">
            <v>77.3</v>
          </cell>
          <cell r="O23">
            <v>66.39</v>
          </cell>
          <cell r="P23">
            <v>51.12</v>
          </cell>
          <cell r="Q23">
            <v>806.77</v>
          </cell>
          <cell r="R23">
            <v>76.9</v>
          </cell>
          <cell r="S23">
            <v>66.09</v>
          </cell>
          <cell r="T23">
            <v>50.52</v>
          </cell>
          <cell r="U23">
            <v>805.27</v>
          </cell>
          <cell r="V23">
            <v>77</v>
          </cell>
          <cell r="W23">
            <v>65.95</v>
          </cell>
          <cell r="X23">
            <v>50.99</v>
          </cell>
          <cell r="Y23">
            <v>0.9979304533174709</v>
          </cell>
          <cell r="Z23">
            <v>0.9961190168175938</v>
          </cell>
          <cell r="AA23">
            <v>0.99337249585781</v>
          </cell>
          <cell r="AB23">
            <v>0.9974569640062598</v>
          </cell>
        </row>
        <row r="24">
          <cell r="E24">
            <v>59.6</v>
          </cell>
          <cell r="F24">
            <v>60.83</v>
          </cell>
          <cell r="G24">
            <v>48.04</v>
          </cell>
          <cell r="H24">
            <v>9.18</v>
          </cell>
          <cell r="I24">
            <v>14.68</v>
          </cell>
          <cell r="J24">
            <v>1.4</v>
          </cell>
          <cell r="K24">
            <v>0.2</v>
          </cell>
          <cell r="L24">
            <v>0.7</v>
          </cell>
          <cell r="M24">
            <v>59.6</v>
          </cell>
          <cell r="N24">
            <v>60.83</v>
          </cell>
          <cell r="O24">
            <v>48.04</v>
          </cell>
          <cell r="P24">
            <v>9.18</v>
          </cell>
          <cell r="Q24">
            <v>59.6</v>
          </cell>
          <cell r="R24">
            <v>60.83</v>
          </cell>
          <cell r="S24">
            <v>48.04</v>
          </cell>
          <cell r="T24">
            <v>9.18</v>
          </cell>
          <cell r="U24">
            <v>59.6</v>
          </cell>
          <cell r="V24">
            <v>60.83</v>
          </cell>
          <cell r="W24">
            <v>48.04</v>
          </cell>
          <cell r="X24">
            <v>9.18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</row>
        <row r="25">
          <cell r="E25">
            <v>1010</v>
          </cell>
          <cell r="F25">
            <v>186</v>
          </cell>
          <cell r="G25">
            <v>158</v>
          </cell>
          <cell r="H25">
            <v>62</v>
          </cell>
          <cell r="I25">
            <v>677.33</v>
          </cell>
          <cell r="J25">
            <v>157.32000000000002</v>
          </cell>
          <cell r="K25">
            <v>196.45</v>
          </cell>
          <cell r="L25">
            <v>77.32</v>
          </cell>
          <cell r="M25">
            <v>1018.6400000000001</v>
          </cell>
          <cell r="N25">
            <v>173.39999999999998</v>
          </cell>
          <cell r="O25">
            <v>153.2</v>
          </cell>
          <cell r="P25">
            <v>60.3</v>
          </cell>
          <cell r="Q25">
            <v>1018.47</v>
          </cell>
          <cell r="R25">
            <v>173</v>
          </cell>
          <cell r="S25">
            <v>152.9</v>
          </cell>
          <cell r="T25">
            <v>59.7</v>
          </cell>
          <cell r="U25">
            <v>1016.97</v>
          </cell>
          <cell r="V25">
            <v>173.1</v>
          </cell>
          <cell r="W25">
            <v>152.76</v>
          </cell>
          <cell r="X25">
            <v>60.17</v>
          </cell>
          <cell r="Y25">
            <v>0.9983605591769418</v>
          </cell>
          <cell r="Z25">
            <v>0.9982698961937717</v>
          </cell>
          <cell r="AA25">
            <v>0.9971279373368146</v>
          </cell>
          <cell r="AB25">
            <v>0.9978441127694859</v>
          </cell>
        </row>
      </sheetData>
      <sheetData sheetId="11">
        <row r="11">
          <cell r="E11">
            <v>20528.6</v>
          </cell>
          <cell r="F11">
            <v>19680.4</v>
          </cell>
          <cell r="G11">
            <v>1573.1000000000001</v>
          </cell>
          <cell r="H11">
            <v>1076.9</v>
          </cell>
          <cell r="I11">
            <v>318.8</v>
          </cell>
          <cell r="J11">
            <v>21312.23</v>
          </cell>
          <cell r="K11">
            <v>20458.53</v>
          </cell>
          <cell r="L11">
            <v>1990.6599999999999</v>
          </cell>
          <cell r="M11">
            <v>1370.32</v>
          </cell>
          <cell r="N11">
            <v>463.26</v>
          </cell>
          <cell r="O11">
            <v>21502.3</v>
          </cell>
          <cell r="P11">
            <v>20619.9</v>
          </cell>
          <cell r="Q11">
            <v>1823.81</v>
          </cell>
          <cell r="R11">
            <v>1315.66</v>
          </cell>
          <cell r="S11">
            <v>458.45</v>
          </cell>
          <cell r="T11">
            <v>21597.899999999998</v>
          </cell>
          <cell r="U11">
            <v>20732.339999999997</v>
          </cell>
          <cell r="V11">
            <v>1847.8999999999999</v>
          </cell>
          <cell r="W11">
            <v>1315.1299999999999</v>
          </cell>
          <cell r="X11">
            <v>455.45</v>
          </cell>
          <cell r="Y11">
            <v>21890.480000000003</v>
          </cell>
          <cell r="Z11">
            <v>20909.29</v>
          </cell>
          <cell r="AA11">
            <v>1966.2299999999998</v>
          </cell>
          <cell r="AB11">
            <v>1328.58</v>
          </cell>
          <cell r="AC11">
            <v>458.82</v>
          </cell>
          <cell r="AD11">
            <v>1.0180529524748516</v>
          </cell>
          <cell r="AE11">
            <v>1.0140345006522824</v>
          </cell>
          <cell r="AF11">
            <v>1.07808927465032</v>
          </cell>
          <cell r="AG11">
            <v>1.0098201663043642</v>
          </cell>
          <cell r="AH11">
            <v>1.000807067291962</v>
          </cell>
        </row>
        <row r="12">
          <cell r="F12">
            <v>0</v>
          </cell>
          <cell r="G12">
            <v>806.7</v>
          </cell>
          <cell r="H12">
            <v>995.1</v>
          </cell>
          <cell r="I12">
            <v>318.8</v>
          </cell>
          <cell r="K12">
            <v>0</v>
          </cell>
          <cell r="L12">
            <v>1178.06</v>
          </cell>
          <cell r="M12">
            <v>1329.22</v>
          </cell>
          <cell r="N12">
            <v>463.26</v>
          </cell>
          <cell r="P12">
            <v>0</v>
          </cell>
          <cell r="Q12">
            <v>1023.81</v>
          </cell>
          <cell r="R12">
            <v>1233.26</v>
          </cell>
          <cell r="S12">
            <v>458.45</v>
          </cell>
          <cell r="U12">
            <v>0</v>
          </cell>
          <cell r="V12">
            <v>1023.81</v>
          </cell>
          <cell r="W12">
            <v>1273.6599999999999</v>
          </cell>
          <cell r="X12">
            <v>455.45</v>
          </cell>
          <cell r="Y12">
            <v>0</v>
          </cell>
          <cell r="Z12">
            <v>0</v>
          </cell>
          <cell r="AA12">
            <v>1027.07</v>
          </cell>
          <cell r="AB12">
            <v>1286.55</v>
          </cell>
          <cell r="AC12">
            <v>458.82</v>
          </cell>
          <cell r="AD12">
            <v>0</v>
          </cell>
          <cell r="AE12">
            <v>0</v>
          </cell>
          <cell r="AF12">
            <v>1.0031841845654956</v>
          </cell>
          <cell r="AG12">
            <v>1.0432106773916288</v>
          </cell>
          <cell r="AH12">
            <v>1.000807067291962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G15">
            <v>806.7</v>
          </cell>
          <cell r="H15">
            <v>732.1</v>
          </cell>
          <cell r="L15">
            <v>1178.06</v>
          </cell>
          <cell r="M15">
            <v>782.73</v>
          </cell>
          <cell r="Q15">
            <v>1023.81</v>
          </cell>
          <cell r="R15">
            <v>865.23</v>
          </cell>
          <cell r="V15">
            <v>1023.81</v>
          </cell>
          <cell r="W15">
            <v>895.63</v>
          </cell>
          <cell r="AA15">
            <v>1027.07</v>
          </cell>
          <cell r="AB15">
            <v>908.52</v>
          </cell>
          <cell r="AD15">
            <v>0</v>
          </cell>
          <cell r="AE15">
            <v>0</v>
          </cell>
          <cell r="AF15">
            <v>1.0031841845654956</v>
          </cell>
          <cell r="AG15">
            <v>1.0500329392184737</v>
          </cell>
          <cell r="AH15">
            <v>0</v>
          </cell>
        </row>
        <row r="16">
          <cell r="H16">
            <v>263</v>
          </cell>
          <cell r="M16">
            <v>546.49</v>
          </cell>
          <cell r="R16">
            <v>368.03</v>
          </cell>
          <cell r="W16">
            <v>378.03</v>
          </cell>
          <cell r="AB16">
            <v>378.03</v>
          </cell>
          <cell r="AD16">
            <v>0</v>
          </cell>
          <cell r="AE16">
            <v>0</v>
          </cell>
          <cell r="AF16">
            <v>0</v>
          </cell>
          <cell r="AG16">
            <v>1.0271716979594054</v>
          </cell>
          <cell r="AH16">
            <v>0</v>
          </cell>
        </row>
        <row r="17">
          <cell r="I17">
            <v>318.8</v>
          </cell>
          <cell r="N17">
            <v>463.26</v>
          </cell>
          <cell r="S17">
            <v>458.45</v>
          </cell>
          <cell r="X17">
            <v>455.45</v>
          </cell>
          <cell r="AC17">
            <v>458.82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1.000807067291962</v>
          </cell>
        </row>
        <row r="18">
          <cell r="E18">
            <v>10430.6</v>
          </cell>
          <cell r="F18">
            <v>9909.5</v>
          </cell>
          <cell r="G18">
            <v>521.1</v>
          </cell>
          <cell r="J18">
            <v>11028.3</v>
          </cell>
          <cell r="K18">
            <v>10539.57</v>
          </cell>
          <cell r="L18">
            <v>488.73</v>
          </cell>
          <cell r="O18">
            <v>13195.5</v>
          </cell>
          <cell r="P18">
            <v>12745.5</v>
          </cell>
          <cell r="Q18">
            <v>450</v>
          </cell>
          <cell r="T18">
            <v>11230.91</v>
          </cell>
          <cell r="U18">
            <v>10733.38</v>
          </cell>
          <cell r="V18">
            <v>497.53</v>
          </cell>
          <cell r="Y18">
            <v>11383.04</v>
          </cell>
          <cell r="Z18">
            <v>10774.87</v>
          </cell>
          <cell r="AA18">
            <v>608.17</v>
          </cell>
          <cell r="AD18">
            <v>0.8626455988784055</v>
          </cell>
          <cell r="AE18">
            <v>0.8453862147424582</v>
          </cell>
          <cell r="AF18">
            <v>1.3514888888888887</v>
          </cell>
          <cell r="AG18">
            <v>0</v>
          </cell>
          <cell r="AH18">
            <v>0</v>
          </cell>
        </row>
        <row r="19">
          <cell r="E19">
            <v>10097.999999999998</v>
          </cell>
          <cell r="F19">
            <v>9770.9</v>
          </cell>
          <cell r="G19">
            <v>245.3</v>
          </cell>
          <cell r="H19">
            <v>81.8</v>
          </cell>
          <cell r="J19">
            <v>10283.93</v>
          </cell>
          <cell r="K19">
            <v>9918.96</v>
          </cell>
          <cell r="L19">
            <v>323.87</v>
          </cell>
          <cell r="M19">
            <v>41.1</v>
          </cell>
          <cell r="O19">
            <v>8306.8</v>
          </cell>
          <cell r="P19">
            <v>7874.4</v>
          </cell>
          <cell r="Q19">
            <v>350</v>
          </cell>
          <cell r="R19">
            <v>82.4</v>
          </cell>
          <cell r="T19">
            <v>10366.989999999998</v>
          </cell>
          <cell r="U19">
            <v>9998.96</v>
          </cell>
          <cell r="V19">
            <v>326.56</v>
          </cell>
          <cell r="W19">
            <v>41.47</v>
          </cell>
          <cell r="Y19">
            <v>10507.44</v>
          </cell>
          <cell r="Z19">
            <v>10134.42</v>
          </cell>
          <cell r="AA19">
            <v>330.99</v>
          </cell>
          <cell r="AB19">
            <v>42.03</v>
          </cell>
          <cell r="AD19">
            <v>1.2649203062551164</v>
          </cell>
          <cell r="AE19">
            <v>1.2870085339835418</v>
          </cell>
          <cell r="AF19">
            <v>0.9456857142857144</v>
          </cell>
          <cell r="AG19">
            <v>0.5100728155339805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1416</v>
          </cell>
          <cell r="F21">
            <v>1010</v>
          </cell>
          <cell r="G21">
            <v>186</v>
          </cell>
          <cell r="H21">
            <v>158</v>
          </cell>
          <cell r="I21">
            <v>62</v>
          </cell>
          <cell r="J21">
            <v>1108.42</v>
          </cell>
          <cell r="K21">
            <v>677.33</v>
          </cell>
          <cell r="L21">
            <v>157.32000000000002</v>
          </cell>
          <cell r="M21">
            <v>196.45</v>
          </cell>
          <cell r="N21">
            <v>77.32</v>
          </cell>
          <cell r="O21">
            <v>1405.54</v>
          </cell>
          <cell r="P21">
            <v>1018.6400000000001</v>
          </cell>
          <cell r="Q21">
            <v>173.39999999999998</v>
          </cell>
          <cell r="R21">
            <v>153.2</v>
          </cell>
          <cell r="S21">
            <v>60.3</v>
          </cell>
          <cell r="T21">
            <v>1404.0700000000002</v>
          </cell>
          <cell r="U21">
            <v>1018.47</v>
          </cell>
          <cell r="V21">
            <v>173</v>
          </cell>
          <cell r="W21">
            <v>152.9</v>
          </cell>
          <cell r="X21">
            <v>59.7</v>
          </cell>
          <cell r="Y21">
            <v>1403</v>
          </cell>
          <cell r="Z21">
            <v>1016.97</v>
          </cell>
          <cell r="AA21">
            <v>173.1</v>
          </cell>
          <cell r="AB21">
            <v>152.76</v>
          </cell>
          <cell r="AC21">
            <v>60.17</v>
          </cell>
          <cell r="AD21">
            <v>0.9981928653755852</v>
          </cell>
          <cell r="AE21">
            <v>0.9983605591769418</v>
          </cell>
          <cell r="AF21">
            <v>0.9982698961937717</v>
          </cell>
          <cell r="AG21">
            <v>0.9971279373368146</v>
          </cell>
          <cell r="AH21">
            <v>0.9978441127694859</v>
          </cell>
        </row>
        <row r="22">
          <cell r="E22">
            <v>6.897693948929787</v>
          </cell>
          <cell r="F22">
            <v>5.132009512001788</v>
          </cell>
          <cell r="G22">
            <v>11.823787426101328</v>
          </cell>
          <cell r="H22">
            <v>14.671742965920698</v>
          </cell>
          <cell r="I22">
            <v>19.447929736511917</v>
          </cell>
          <cell r="J22">
            <v>5.200863541731673</v>
          </cell>
          <cell r="K22">
            <v>3.310746177755685</v>
          </cell>
          <cell r="L22">
            <v>7.902906573699177</v>
          </cell>
          <cell r="M22">
            <v>14.336067487886043</v>
          </cell>
          <cell r="N22">
            <v>16.69041143202521</v>
          </cell>
          <cell r="O22">
            <v>6.53669607437344</v>
          </cell>
          <cell r="P22">
            <v>4.94008215364769</v>
          </cell>
          <cell r="Q22">
            <v>9.5075693191725</v>
          </cell>
          <cell r="R22">
            <v>11.644345803627075</v>
          </cell>
          <cell r="S22">
            <v>13.153015596030102</v>
          </cell>
          <cell r="T22">
            <v>6.500956111473802</v>
          </cell>
          <cell r="U22">
            <v>4.912470082971822</v>
          </cell>
          <cell r="V22">
            <v>9.361978462037989</v>
          </cell>
          <cell r="W22">
            <v>11.626227065004983</v>
          </cell>
          <cell r="X22">
            <v>13.107915248655178</v>
          </cell>
          <cell r="Y22">
            <v>6.409178784567537</v>
          </cell>
          <cell r="Z22">
            <v>4.863723254113363</v>
          </cell>
          <cell r="AA22">
            <v>8.803649623899544</v>
          </cell>
          <cell r="AB22">
            <v>11.497990335546222</v>
          </cell>
          <cell r="AC22">
            <v>13.114075236476177</v>
          </cell>
          <cell r="AD22">
            <v>0.9804920883034743</v>
          </cell>
          <cell r="AE22">
            <v>0.9845429899423949</v>
          </cell>
          <cell r="AF22">
            <v>0.9259621811167376</v>
          </cell>
          <cell r="AG22">
            <v>0.9874311987509624</v>
          </cell>
          <cell r="AH22">
            <v>0.9970394348528198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F24">
            <v>18670.4</v>
          </cell>
          <cell r="G24">
            <v>1387.1000000000001</v>
          </cell>
          <cell r="H24">
            <v>918.9000000000001</v>
          </cell>
          <cell r="I24">
            <v>256.8</v>
          </cell>
          <cell r="K24">
            <v>19781.199999999997</v>
          </cell>
          <cell r="L24">
            <v>1833.34</v>
          </cell>
          <cell r="M24">
            <v>1173.87</v>
          </cell>
          <cell r="N24">
            <v>385.94</v>
          </cell>
          <cell r="P24">
            <v>19601.260000000002</v>
          </cell>
          <cell r="Q24">
            <v>1650.4099999999999</v>
          </cell>
          <cell r="R24">
            <v>1162.46</v>
          </cell>
          <cell r="S24">
            <v>398.15</v>
          </cell>
          <cell r="U24">
            <v>19713.869999999995</v>
          </cell>
          <cell r="V24">
            <v>1674.8999999999999</v>
          </cell>
          <cell r="W24">
            <v>1162.2299999999998</v>
          </cell>
          <cell r="X24">
            <v>395.75</v>
          </cell>
          <cell r="Z24">
            <v>19892.32</v>
          </cell>
          <cell r="AA24">
            <v>1793.1299999999999</v>
          </cell>
          <cell r="AB24">
            <v>1175.82</v>
          </cell>
          <cell r="AC24">
            <v>398.65</v>
          </cell>
          <cell r="AD24">
            <v>0</v>
          </cell>
          <cell r="AE24">
            <v>1.0148490454185086</v>
          </cell>
          <cell r="AF24">
            <v>1.0864754818499647</v>
          </cell>
          <cell r="AG24">
            <v>1.0114928685718216</v>
          </cell>
          <cell r="AH24">
            <v>1.0012558081125205</v>
          </cell>
        </row>
        <row r="25">
          <cell r="E25">
            <v>19037.599999999995</v>
          </cell>
          <cell r="F25">
            <v>17056.6</v>
          </cell>
          <cell r="G25">
            <v>1124.1</v>
          </cell>
          <cell r="H25">
            <v>600.1</v>
          </cell>
          <cell r="I25">
            <v>256.8</v>
          </cell>
          <cell r="J25">
            <v>20203.813000000002</v>
          </cell>
          <cell r="K25">
            <v>17820.4</v>
          </cell>
          <cell r="L25">
            <v>1286.85</v>
          </cell>
          <cell r="M25">
            <v>710.61</v>
          </cell>
          <cell r="N25">
            <v>385.953</v>
          </cell>
          <cell r="O25">
            <v>20096.761000000002</v>
          </cell>
          <cell r="P25">
            <v>17712.221</v>
          </cell>
          <cell r="Q25">
            <v>1282.381</v>
          </cell>
          <cell r="R25">
            <v>704.011</v>
          </cell>
          <cell r="S25">
            <v>398.148</v>
          </cell>
          <cell r="T25">
            <v>17910.53</v>
          </cell>
          <cell r="U25">
            <v>15585</v>
          </cell>
          <cell r="V25">
            <v>1223</v>
          </cell>
          <cell r="W25">
            <v>706.78</v>
          </cell>
          <cell r="X25">
            <v>395.75</v>
          </cell>
          <cell r="Y25">
            <v>18090.510000000002</v>
          </cell>
          <cell r="Z25">
            <v>15626.77</v>
          </cell>
          <cell r="AA25">
            <v>1348.09</v>
          </cell>
          <cell r="AB25">
            <v>717</v>
          </cell>
          <cell r="AC25">
            <v>398.65</v>
          </cell>
          <cell r="AD25">
            <v>0.9001704304489664</v>
          </cell>
          <cell r="AE25">
            <v>0.8822592039699595</v>
          </cell>
          <cell r="AF25">
            <v>1.051239842137399</v>
          </cell>
          <cell r="AG25">
            <v>1.0184499958097246</v>
          </cell>
          <cell r="AH25">
            <v>1.001260837678451</v>
          </cell>
        </row>
        <row r="27">
          <cell r="E27">
            <v>0</v>
          </cell>
          <cell r="J27">
            <v>5263.5</v>
          </cell>
          <cell r="K27">
            <v>5263.5</v>
          </cell>
          <cell r="O27">
            <v>0</v>
          </cell>
          <cell r="T27">
            <v>5316.14</v>
          </cell>
          <cell r="U27">
            <v>5316.14</v>
          </cell>
          <cell r="V27" t="str">
            <v> </v>
          </cell>
          <cell r="Y27">
            <v>5369.299999999999</v>
          </cell>
          <cell r="Z27">
            <v>5265.4</v>
          </cell>
          <cell r="AA27">
            <v>103.9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1189.24</v>
          </cell>
          <cell r="K28">
            <v>1189.24</v>
          </cell>
          <cell r="O28">
            <v>0</v>
          </cell>
          <cell r="T28">
            <v>1201.13</v>
          </cell>
          <cell r="U28">
            <v>1201.13</v>
          </cell>
          <cell r="V28" t="str">
            <v> </v>
          </cell>
          <cell r="Z28">
            <v>1213.14</v>
          </cell>
          <cell r="AA28" t="str">
            <v> 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75</v>
          </cell>
          <cell r="F29">
            <v>75</v>
          </cell>
          <cell r="J29">
            <v>0</v>
          </cell>
          <cell r="O29">
            <v>0</v>
          </cell>
          <cell r="T29">
            <v>2283.2999999999997</v>
          </cell>
          <cell r="U29">
            <v>2209.43</v>
          </cell>
          <cell r="V29">
            <v>73.87</v>
          </cell>
          <cell r="Y29">
            <v>2396.973</v>
          </cell>
          <cell r="Z29">
            <v>2329.958</v>
          </cell>
          <cell r="AA29">
            <v>67.015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2.8421709430404007E-12</v>
          </cell>
          <cell r="G32">
            <v>2.2737367544323206E-13</v>
          </cell>
          <cell r="H32">
            <v>0</v>
          </cell>
          <cell r="I32">
            <v>0</v>
          </cell>
          <cell r="K32">
            <v>0.009999999995670805</v>
          </cell>
          <cell r="L32">
            <v>0</v>
          </cell>
          <cell r="M32">
            <v>0</v>
          </cell>
          <cell r="N32">
            <v>-0.012999999999976808</v>
          </cell>
          <cell r="P32">
            <v>-0.0009999999992942321</v>
          </cell>
          <cell r="Q32">
            <v>-0.0010000000002037268</v>
          </cell>
          <cell r="R32">
            <v>-0.0009999999999195097</v>
          </cell>
          <cell r="S32">
            <v>0.0019999999999527063</v>
          </cell>
          <cell r="U32">
            <v>-4.433786671143025E-12</v>
          </cell>
          <cell r="V32">
            <v>-1.1368683772161603E-13</v>
          </cell>
          <cell r="W32">
            <v>0</v>
          </cell>
          <cell r="X32">
            <v>0</v>
          </cell>
          <cell r="Z32">
            <v>0.0019999999992705852</v>
          </cell>
          <cell r="AA32">
            <v>-0.0049999999999954525</v>
          </cell>
          <cell r="AB32">
            <v>0</v>
          </cell>
          <cell r="AC32">
            <v>0</v>
          </cell>
        </row>
      </sheetData>
      <sheetData sheetId="12">
        <row r="11">
          <cell r="E11">
            <v>2740.5</v>
          </cell>
          <cell r="F11">
            <v>2603.5</v>
          </cell>
          <cell r="G11">
            <v>252.5</v>
          </cell>
          <cell r="H11">
            <v>203.5</v>
          </cell>
          <cell r="I11">
            <v>86</v>
          </cell>
          <cell r="J11">
            <v>2718.8</v>
          </cell>
          <cell r="K11">
            <v>2587.95</v>
          </cell>
          <cell r="L11">
            <v>257.52000000000004</v>
          </cell>
          <cell r="M11">
            <v>213.22000000000003</v>
          </cell>
          <cell r="N11">
            <v>65.35</v>
          </cell>
          <cell r="O11">
            <v>2824.93</v>
          </cell>
          <cell r="P11">
            <v>2690.77</v>
          </cell>
          <cell r="Q11">
            <v>263</v>
          </cell>
          <cell r="R11">
            <v>220.38</v>
          </cell>
          <cell r="S11">
            <v>63.74</v>
          </cell>
          <cell r="T11">
            <v>2831.36</v>
          </cell>
          <cell r="U11">
            <v>2695.08</v>
          </cell>
          <cell r="V11">
            <v>265.44</v>
          </cell>
          <cell r="W11">
            <v>220.95</v>
          </cell>
          <cell r="X11">
            <v>63.8</v>
          </cell>
          <cell r="Y11">
            <v>2876</v>
          </cell>
          <cell r="Z11">
            <v>2719.25</v>
          </cell>
          <cell r="AA11">
            <v>286.78999999999996</v>
          </cell>
          <cell r="AB11">
            <v>223.51</v>
          </cell>
          <cell r="AC11">
            <v>63.78</v>
          </cell>
          <cell r="AD11">
            <v>1.0180783240646671</v>
          </cell>
          <cell r="AE11">
            <v>1.010584330879265</v>
          </cell>
          <cell r="AF11">
            <v>1.0904562737642585</v>
          </cell>
          <cell r="AG11">
            <v>1.0142027407205736</v>
          </cell>
          <cell r="AH11">
            <v>1.0006275494195167</v>
          </cell>
        </row>
        <row r="12">
          <cell r="F12">
            <v>0</v>
          </cell>
          <cell r="G12">
            <v>126.5</v>
          </cell>
          <cell r="H12">
            <v>192.5</v>
          </cell>
          <cell r="I12">
            <v>86</v>
          </cell>
          <cell r="K12">
            <v>0</v>
          </cell>
          <cell r="L12">
            <v>143.5</v>
          </cell>
          <cell r="M12">
            <v>196.39000000000001</v>
          </cell>
          <cell r="N12">
            <v>65.35</v>
          </cell>
          <cell r="P12">
            <v>0</v>
          </cell>
          <cell r="Q12">
            <v>146.2</v>
          </cell>
          <cell r="R12">
            <v>203.01999999999998</v>
          </cell>
          <cell r="S12">
            <v>63.74</v>
          </cell>
          <cell r="U12">
            <v>0</v>
          </cell>
          <cell r="V12">
            <v>146.7</v>
          </cell>
          <cell r="W12">
            <v>203.41</v>
          </cell>
          <cell r="X12">
            <v>63.8</v>
          </cell>
          <cell r="Y12">
            <v>0</v>
          </cell>
          <cell r="Z12">
            <v>0</v>
          </cell>
          <cell r="AA12">
            <v>147.85</v>
          </cell>
          <cell r="AB12">
            <v>205.7</v>
          </cell>
          <cell r="AC12">
            <v>63.78</v>
          </cell>
          <cell r="AD12">
            <v>0</v>
          </cell>
          <cell r="AE12">
            <v>0</v>
          </cell>
          <cell r="AF12">
            <v>1.0112859097127223</v>
          </cell>
          <cell r="AG12">
            <v>1.0132006698847404</v>
          </cell>
          <cell r="AH12">
            <v>1.0006275494195167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G15">
            <v>126.5</v>
          </cell>
          <cell r="H15">
            <v>128.4</v>
          </cell>
          <cell r="L15">
            <v>143.5</v>
          </cell>
          <cell r="M15">
            <v>143.49</v>
          </cell>
          <cell r="Q15">
            <v>146.2</v>
          </cell>
          <cell r="R15">
            <v>148.32</v>
          </cell>
          <cell r="V15">
            <v>146.7</v>
          </cell>
          <cell r="W15">
            <v>148.51</v>
          </cell>
          <cell r="AA15">
            <v>147.85</v>
          </cell>
          <cell r="AB15">
            <v>150.5</v>
          </cell>
          <cell r="AD15">
            <v>0</v>
          </cell>
          <cell r="AE15">
            <v>0</v>
          </cell>
          <cell r="AF15">
            <v>1.0112859097127223</v>
          </cell>
          <cell r="AG15">
            <v>1.0146979503775622</v>
          </cell>
          <cell r="AH15">
            <v>0</v>
          </cell>
        </row>
        <row r="16">
          <cell r="H16">
            <v>64.1</v>
          </cell>
          <cell r="M16">
            <v>52.9</v>
          </cell>
          <cell r="R16">
            <v>54.7</v>
          </cell>
          <cell r="W16">
            <v>54.9</v>
          </cell>
          <cell r="AB16">
            <v>55.2</v>
          </cell>
          <cell r="AD16">
            <v>0</v>
          </cell>
          <cell r="AE16">
            <v>0</v>
          </cell>
          <cell r="AF16">
            <v>0</v>
          </cell>
          <cell r="AG16">
            <v>1.0091407678244972</v>
          </cell>
          <cell r="AH16">
            <v>0</v>
          </cell>
        </row>
        <row r="17">
          <cell r="I17">
            <v>86</v>
          </cell>
          <cell r="N17">
            <v>65.35</v>
          </cell>
          <cell r="S17">
            <v>63.74</v>
          </cell>
          <cell r="X17">
            <v>63.8</v>
          </cell>
          <cell r="AC17">
            <v>63.78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1.0006275494195167</v>
          </cell>
        </row>
        <row r="18">
          <cell r="E18">
            <v>1408.6</v>
          </cell>
          <cell r="F18">
            <v>1326.3</v>
          </cell>
          <cell r="G18">
            <v>71.3</v>
          </cell>
          <cell r="H18">
            <v>11</v>
          </cell>
          <cell r="J18">
            <v>1666.6200000000001</v>
          </cell>
          <cell r="K18">
            <v>1599.95</v>
          </cell>
          <cell r="L18">
            <v>66.67</v>
          </cell>
          <cell r="O18">
            <v>1731.6599999999999</v>
          </cell>
          <cell r="P18">
            <v>1664.07</v>
          </cell>
          <cell r="Q18">
            <v>67.59</v>
          </cell>
          <cell r="T18">
            <v>1735.6200000000001</v>
          </cell>
          <cell r="U18">
            <v>1666.19</v>
          </cell>
          <cell r="V18">
            <v>69.43</v>
          </cell>
          <cell r="Y18">
            <v>1762.99</v>
          </cell>
          <cell r="Z18">
            <v>1674.14</v>
          </cell>
          <cell r="AA18">
            <v>88.85</v>
          </cell>
          <cell r="AD18">
            <v>1.018092466188513</v>
          </cell>
          <cell r="AE18">
            <v>1.0060514281250188</v>
          </cell>
          <cell r="AF18">
            <v>1.3145435715342504</v>
          </cell>
          <cell r="AG18">
            <v>0</v>
          </cell>
          <cell r="AH18">
            <v>0</v>
          </cell>
        </row>
        <row r="19">
          <cell r="E19">
            <v>1331.9</v>
          </cell>
          <cell r="F19">
            <v>1277.2</v>
          </cell>
          <cell r="G19">
            <v>54.7</v>
          </cell>
          <cell r="J19">
            <v>1052.1799999999998</v>
          </cell>
          <cell r="K19">
            <v>988</v>
          </cell>
          <cell r="L19">
            <v>47.35</v>
          </cell>
          <cell r="M19">
            <v>16.83</v>
          </cell>
          <cell r="O19">
            <v>1093.27</v>
          </cell>
          <cell r="P19">
            <v>1026.7</v>
          </cell>
          <cell r="Q19">
            <v>49.21</v>
          </cell>
          <cell r="R19">
            <v>17.36</v>
          </cell>
          <cell r="T19">
            <v>1095.74</v>
          </cell>
          <cell r="U19">
            <v>1028.89</v>
          </cell>
          <cell r="V19">
            <v>49.31</v>
          </cell>
          <cell r="W19">
            <v>17.54</v>
          </cell>
          <cell r="Y19">
            <v>1113.0099999999998</v>
          </cell>
          <cell r="Z19">
            <v>1045.11</v>
          </cell>
          <cell r="AA19">
            <v>50.09</v>
          </cell>
          <cell r="AB19">
            <v>17.81</v>
          </cell>
          <cell r="AD19">
            <v>1.0180559239712055</v>
          </cell>
          <cell r="AE19">
            <v>1.017931235998831</v>
          </cell>
          <cell r="AF19">
            <v>1.0178825441983337</v>
          </cell>
          <cell r="AG19">
            <v>1.025921658986175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189.09999999999997</v>
          </cell>
          <cell r="F21">
            <v>122.3</v>
          </cell>
          <cell r="G21">
            <v>25.4</v>
          </cell>
          <cell r="H21">
            <v>24.7</v>
          </cell>
          <cell r="I21">
            <v>16.7</v>
          </cell>
          <cell r="J21">
            <v>141.38</v>
          </cell>
          <cell r="K21">
            <v>80.1</v>
          </cell>
          <cell r="L21">
            <v>20.4</v>
          </cell>
          <cell r="M21">
            <v>30.1</v>
          </cell>
          <cell r="N21">
            <v>10.78</v>
          </cell>
          <cell r="O21">
            <v>183.62</v>
          </cell>
          <cell r="P21">
            <v>124.59</v>
          </cell>
          <cell r="Q21">
            <v>25</v>
          </cell>
          <cell r="R21">
            <v>25.65</v>
          </cell>
          <cell r="S21">
            <v>8.38</v>
          </cell>
          <cell r="T21">
            <v>183.62</v>
          </cell>
          <cell r="U21">
            <v>124.84</v>
          </cell>
          <cell r="V21">
            <v>24.8</v>
          </cell>
          <cell r="W21">
            <v>25.62</v>
          </cell>
          <cell r="X21">
            <v>8.36</v>
          </cell>
          <cell r="Y21">
            <v>184.32999999999998</v>
          </cell>
          <cell r="Z21">
            <v>125.45</v>
          </cell>
          <cell r="AA21">
            <v>24.9</v>
          </cell>
          <cell r="AB21">
            <v>25.62</v>
          </cell>
          <cell r="AC21">
            <v>8.36</v>
          </cell>
          <cell r="AD21">
            <v>1.0038666811894128</v>
          </cell>
          <cell r="AE21">
            <v>1.0069026406613693</v>
          </cell>
          <cell r="AF21">
            <v>0.996</v>
          </cell>
          <cell r="AG21">
            <v>0.9988304093567253</v>
          </cell>
          <cell r="AH21">
            <v>0.9976133651551311</v>
          </cell>
        </row>
        <row r="22">
          <cell r="F22">
            <v>4.697522565776839</v>
          </cell>
          <cell r="G22">
            <v>10.05940594059406</v>
          </cell>
          <cell r="H22">
            <v>12.137592137592138</v>
          </cell>
          <cell r="I22">
            <v>19.41860465116279</v>
          </cell>
          <cell r="K22">
            <v>3.095113893235959</v>
          </cell>
          <cell r="L22">
            <v>7.921714818266541</v>
          </cell>
          <cell r="M22">
            <v>14.116874589625738</v>
          </cell>
          <cell r="N22">
            <v>16.495791889824023</v>
          </cell>
          <cell r="P22">
            <v>4.630273118847022</v>
          </cell>
          <cell r="Q22">
            <v>9.505703422053232</v>
          </cell>
          <cell r="R22">
            <v>11.6389872039205</v>
          </cell>
          <cell r="S22">
            <v>13.147160338876688</v>
          </cell>
          <cell r="U22">
            <v>4.632144500348784</v>
          </cell>
          <cell r="V22">
            <v>9.342977697408077</v>
          </cell>
          <cell r="W22">
            <v>11.595383570943653</v>
          </cell>
          <cell r="X22">
            <v>13.103448275862068</v>
          </cell>
          <cell r="Z22">
            <v>4.613404431368943</v>
          </cell>
          <cell r="AA22">
            <v>8.682311098713345</v>
          </cell>
          <cell r="AB22">
            <v>11.462574381459444</v>
          </cell>
          <cell r="AC22">
            <v>13.107557227971151</v>
          </cell>
          <cell r="AD22">
            <v>0</v>
          </cell>
          <cell r="AE22">
            <v>0.9963568698767646</v>
          </cell>
          <cell r="AF22">
            <v>0.9133791275846439</v>
          </cell>
          <cell r="AG22">
            <v>0.9848429404234044</v>
          </cell>
          <cell r="AH22">
            <v>0.9969877060989034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E24">
            <v>2956.4</v>
          </cell>
          <cell r="F24">
            <v>2481.2</v>
          </cell>
          <cell r="G24">
            <v>227.1</v>
          </cell>
          <cell r="H24">
            <v>178.8</v>
          </cell>
          <cell r="I24">
            <v>69.3</v>
          </cell>
          <cell r="J24">
            <v>2982.66</v>
          </cell>
          <cell r="K24">
            <v>2507.85</v>
          </cell>
          <cell r="L24">
            <v>237.12000000000003</v>
          </cell>
          <cell r="M24">
            <v>183.12000000000003</v>
          </cell>
          <cell r="N24">
            <v>54.56999999999999</v>
          </cell>
          <cell r="O24">
            <v>3054.27</v>
          </cell>
          <cell r="P24">
            <v>2566.18</v>
          </cell>
          <cell r="Q24">
            <v>238</v>
          </cell>
          <cell r="R24">
            <v>194.73</v>
          </cell>
          <cell r="S24">
            <v>55.36</v>
          </cell>
          <cell r="T24">
            <v>3061.6499999999996</v>
          </cell>
          <cell r="U24">
            <v>2570.24</v>
          </cell>
          <cell r="V24">
            <v>240.64</v>
          </cell>
          <cell r="W24">
            <v>195.32999999999998</v>
          </cell>
          <cell r="X24">
            <v>55.44</v>
          </cell>
          <cell r="Y24">
            <v>3109</v>
          </cell>
          <cell r="Z24">
            <v>2593.8</v>
          </cell>
          <cell r="AA24">
            <v>261.89</v>
          </cell>
          <cell r="AB24">
            <v>197.89</v>
          </cell>
          <cell r="AC24">
            <v>55.42</v>
          </cell>
          <cell r="AD24">
            <v>1.0179191754494528</v>
          </cell>
          <cell r="AE24">
            <v>1.0107630797527845</v>
          </cell>
          <cell r="AF24">
            <v>1.1003781512605042</v>
          </cell>
          <cell r="AG24">
            <v>1.016227597185847</v>
          </cell>
          <cell r="AH24">
            <v>1.0010838150289019</v>
          </cell>
        </row>
        <row r="25">
          <cell r="E25">
            <v>2540.0200000000004</v>
          </cell>
          <cell r="F25">
            <v>2214.92</v>
          </cell>
          <cell r="G25">
            <v>163</v>
          </cell>
          <cell r="H25">
            <v>92.8</v>
          </cell>
          <cell r="I25">
            <v>69.3</v>
          </cell>
          <cell r="J25">
            <v>2577.42</v>
          </cell>
          <cell r="K25">
            <v>2220.86</v>
          </cell>
          <cell r="L25">
            <v>184.22</v>
          </cell>
          <cell r="M25">
            <v>117.77</v>
          </cell>
          <cell r="N25">
            <v>54.57</v>
          </cell>
          <cell r="O25">
            <v>2641.31</v>
          </cell>
          <cell r="P25">
            <v>2271.66</v>
          </cell>
          <cell r="Q25">
            <v>183.3</v>
          </cell>
          <cell r="R25">
            <v>130.99</v>
          </cell>
          <cell r="S25">
            <v>55.36</v>
          </cell>
          <cell r="T25">
            <v>2309.1200000000003</v>
          </cell>
          <cell r="U25">
            <v>1945.73</v>
          </cell>
          <cell r="V25">
            <v>176.42</v>
          </cell>
          <cell r="W25">
            <v>131.53</v>
          </cell>
          <cell r="X25">
            <v>55.44</v>
          </cell>
          <cell r="Y25">
            <v>2340.4700000000003</v>
          </cell>
          <cell r="Z25">
            <v>1953.94</v>
          </cell>
          <cell r="AA25">
            <v>197</v>
          </cell>
          <cell r="AB25">
            <v>134.11</v>
          </cell>
          <cell r="AC25">
            <v>55.42</v>
          </cell>
          <cell r="AD25">
            <v>0.8861019721274672</v>
          </cell>
          <cell r="AE25">
            <v>0.8601375205796643</v>
          </cell>
          <cell r="AF25">
            <v>1.0747408619749044</v>
          </cell>
          <cell r="AG25">
            <v>1.0238186121077946</v>
          </cell>
          <cell r="AH25">
            <v>1.0010838150289019</v>
          </cell>
        </row>
        <row r="27">
          <cell r="E27">
            <v>0</v>
          </cell>
          <cell r="J27">
            <v>671.47</v>
          </cell>
          <cell r="K27">
            <v>671.47</v>
          </cell>
          <cell r="O27">
            <v>0</v>
          </cell>
          <cell r="T27">
            <v>685.35</v>
          </cell>
          <cell r="U27">
            <v>685.35</v>
          </cell>
          <cell r="Z27">
            <v>671.8</v>
          </cell>
          <cell r="AA27">
            <v>18.7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151.71</v>
          </cell>
          <cell r="K28">
            <v>151.71</v>
          </cell>
          <cell r="O28">
            <v>0</v>
          </cell>
          <cell r="T28">
            <v>154.85</v>
          </cell>
          <cell r="U28">
            <v>154.85</v>
          </cell>
          <cell r="Z28">
            <v>157.71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11.3766666666667</v>
          </cell>
          <cell r="F29">
            <v>11.3766666666667</v>
          </cell>
          <cell r="J29">
            <v>0</v>
          </cell>
          <cell r="O29">
            <v>0</v>
          </cell>
          <cell r="T29">
            <v>338.62</v>
          </cell>
          <cell r="U29">
            <v>329.3</v>
          </cell>
          <cell r="V29">
            <v>9.32</v>
          </cell>
          <cell r="Y29">
            <v>351.19657534246574</v>
          </cell>
          <cell r="Z29">
            <v>341.51</v>
          </cell>
          <cell r="AA29">
            <v>9.686575342465753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0.0033333333330460846</v>
          </cell>
          <cell r="G32">
            <v>0</v>
          </cell>
          <cell r="H32">
            <v>0</v>
          </cell>
          <cell r="I32">
            <v>0</v>
          </cell>
          <cell r="K32">
            <v>-2.2737367544323206E-13</v>
          </cell>
          <cell r="L32">
            <v>3.552713678800501E-14</v>
          </cell>
          <cell r="M32">
            <v>0</v>
          </cell>
          <cell r="N32">
            <v>-7.105427357601002E-15</v>
          </cell>
          <cell r="P32">
            <v>0</v>
          </cell>
          <cell r="Q32">
            <v>-1.4210854715202004E-14</v>
          </cell>
          <cell r="R32">
            <v>0</v>
          </cell>
          <cell r="S32">
            <v>0</v>
          </cell>
          <cell r="U32">
            <v>-2.2737367544323206E-13</v>
          </cell>
          <cell r="V32">
            <v>0</v>
          </cell>
          <cell r="W32">
            <v>0</v>
          </cell>
          <cell r="X32">
            <v>0</v>
          </cell>
          <cell r="Z32">
            <v>1.4210854715202004E-13</v>
          </cell>
          <cell r="AA32">
            <v>0.003424657534232267</v>
          </cell>
          <cell r="AB32">
            <v>0</v>
          </cell>
          <cell r="AC32">
            <v>0</v>
          </cell>
        </row>
      </sheetData>
      <sheetData sheetId="13">
        <row r="156">
          <cell r="D156">
            <v>106549.60230227243</v>
          </cell>
          <cell r="E156">
            <v>238020.58166942224</v>
          </cell>
          <cell r="F156">
            <v>658393.8556837703</v>
          </cell>
          <cell r="G156">
            <v>1555320.6013091037</v>
          </cell>
          <cell r="H156">
            <v>468268011.2013268</v>
          </cell>
          <cell r="I156">
            <v>5619216.134415921</v>
          </cell>
        </row>
        <row r="157">
          <cell r="D157">
            <v>54.929555612919955</v>
          </cell>
          <cell r="E157">
            <v>135.18408608255615</v>
          </cell>
          <cell r="F157">
            <v>225.49329680739174</v>
          </cell>
          <cell r="G157">
            <v>421.6984064998556</v>
          </cell>
        </row>
        <row r="158">
          <cell r="D158">
            <v>2295.45</v>
          </cell>
          <cell r="E158">
            <v>206.68657534246574</v>
          </cell>
          <cell r="F158">
            <v>134.11</v>
          </cell>
          <cell r="G158">
            <v>55.42</v>
          </cell>
          <cell r="H158">
            <v>2691.666575342466</v>
          </cell>
        </row>
        <row r="159">
          <cell r="D159">
            <v>17956.728</v>
          </cell>
          <cell r="E159">
            <v>1415.105</v>
          </cell>
          <cell r="F159">
            <v>717</v>
          </cell>
          <cell r="G159">
            <v>398.65</v>
          </cell>
          <cell r="H159">
            <v>20487.483</v>
          </cell>
        </row>
        <row r="160">
          <cell r="D160">
            <v>218.3753356713479</v>
          </cell>
          <cell r="E160">
            <v>552.3601307119616</v>
          </cell>
          <cell r="F160">
            <v>1703.270702426646</v>
          </cell>
          <cell r="G160">
            <v>3016.331324334062</v>
          </cell>
          <cell r="H160">
            <v>497.5049750958622</v>
          </cell>
        </row>
        <row r="161">
          <cell r="D161">
            <v>3921306.5045590913</v>
          </cell>
          <cell r="E161">
            <v>781647.5827711504</v>
          </cell>
          <cell r="F161">
            <v>1221245.093639905</v>
          </cell>
          <cell r="G161">
            <v>1202460.482445774</v>
          </cell>
          <cell r="H161">
            <v>7126659.663415921</v>
          </cell>
        </row>
        <row r="162">
          <cell r="D162">
            <v>349</v>
          </cell>
          <cell r="E162">
            <v>370</v>
          </cell>
          <cell r="F162">
            <v>390</v>
          </cell>
          <cell r="G162">
            <v>410</v>
          </cell>
          <cell r="H162">
            <v>353.07233309235687</v>
          </cell>
        </row>
        <row r="163">
          <cell r="D163">
            <v>130.6246643286521</v>
          </cell>
          <cell r="E163">
            <v>-182.36013071196157</v>
          </cell>
          <cell r="F163">
            <v>-1313.270702426646</v>
          </cell>
          <cell r="G163">
            <v>-2606.331324334062</v>
          </cell>
        </row>
        <row r="164">
          <cell r="D164">
            <v>2345591.5674409084</v>
          </cell>
          <cell r="E164">
            <v>-258058.7327711504</v>
          </cell>
          <cell r="F164">
            <v>-941615.0936399052</v>
          </cell>
          <cell r="G164">
            <v>-1039013.9824457738</v>
          </cell>
          <cell r="H164">
            <v>106903.75858407922</v>
          </cell>
        </row>
      </sheetData>
      <sheetData sheetId="14">
        <row r="8">
          <cell r="E8">
            <v>3717</v>
          </cell>
          <cell r="F8">
            <v>3717</v>
          </cell>
          <cell r="G8">
            <v>3717</v>
          </cell>
          <cell r="H8">
            <v>3205</v>
          </cell>
          <cell r="I8">
            <v>3209</v>
          </cell>
          <cell r="J8">
            <v>86.333064299166</v>
          </cell>
          <cell r="K8">
            <v>100.12480499219969</v>
          </cell>
          <cell r="L8">
            <v>86.333064299166</v>
          </cell>
          <cell r="M8">
            <v>86.333064299166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3717</v>
          </cell>
          <cell r="F10">
            <v>3717</v>
          </cell>
          <cell r="G10">
            <v>3717</v>
          </cell>
          <cell r="H10">
            <v>3205</v>
          </cell>
          <cell r="I10">
            <v>3209</v>
          </cell>
          <cell r="J10">
            <v>86.333064299166</v>
          </cell>
          <cell r="K10">
            <v>100.12480499219969</v>
          </cell>
          <cell r="L10">
            <v>86.333064299166</v>
          </cell>
          <cell r="M10">
            <v>86.333064299166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2806.65</v>
          </cell>
          <cell r="F12">
            <v>2803.41</v>
          </cell>
          <cell r="G12">
            <v>2807</v>
          </cell>
          <cell r="H12">
            <v>2823.34</v>
          </cell>
          <cell r="I12">
            <v>2874.472</v>
          </cell>
          <cell r="J12">
            <v>102.4037050231564</v>
          </cell>
          <cell r="K12">
            <v>101.81104649103546</v>
          </cell>
          <cell r="L12">
            <v>102.4164751572159</v>
          </cell>
          <cell r="M12">
            <v>102.53484149660592</v>
          </cell>
        </row>
        <row r="13">
          <cell r="E13">
            <v>75.50847457627118</v>
          </cell>
          <cell r="F13">
            <v>75.42130750605327</v>
          </cell>
          <cell r="G13">
            <v>75.51789077212806</v>
          </cell>
          <cell r="H13">
            <v>88.09173166926676</v>
          </cell>
          <cell r="I13">
            <v>89.57531941414771</v>
          </cell>
          <cell r="J13">
            <v>118.61469977284898</v>
          </cell>
          <cell r="K13">
            <v>101.68413960852871</v>
          </cell>
          <cell r="L13">
            <v>118.62949148001604</v>
          </cell>
          <cell r="M13">
            <v>118.76659577528335</v>
          </cell>
        </row>
        <row r="14"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2806.65</v>
          </cell>
          <cell r="F15">
            <v>2803.41</v>
          </cell>
          <cell r="G15">
            <v>2807</v>
          </cell>
          <cell r="H15">
            <v>2823.34</v>
          </cell>
          <cell r="I15">
            <v>2874.472</v>
          </cell>
          <cell r="J15">
            <v>102.4037050231564</v>
          </cell>
          <cell r="K15">
            <v>101.81104649103546</v>
          </cell>
          <cell r="L15">
            <v>102.4164751572159</v>
          </cell>
          <cell r="M15">
            <v>102.53484149660592</v>
          </cell>
        </row>
        <row r="17">
          <cell r="E17">
            <v>3482.01</v>
          </cell>
          <cell r="F17">
            <v>4155.3</v>
          </cell>
          <cell r="G17">
            <v>3725.75</v>
          </cell>
          <cell r="H17">
            <v>4747.5</v>
          </cell>
          <cell r="I17">
            <v>5134.9220000000005</v>
          </cell>
          <cell r="J17">
            <v>137.82250553579817</v>
          </cell>
          <cell r="K17">
            <v>108.16054765666141</v>
          </cell>
          <cell r="L17">
            <v>147.4700532163894</v>
          </cell>
          <cell r="M17">
            <v>123.57524125815225</v>
          </cell>
        </row>
        <row r="18">
          <cell r="E18">
            <v>5</v>
          </cell>
          <cell r="F18">
            <v>6.56</v>
          </cell>
          <cell r="G18">
            <v>5.2</v>
          </cell>
          <cell r="H18">
            <v>6.91</v>
          </cell>
          <cell r="I18">
            <v>6.9</v>
          </cell>
          <cell r="J18">
            <v>132.69230769230768</v>
          </cell>
          <cell r="K18">
            <v>99.85528219971057</v>
          </cell>
          <cell r="L18">
            <v>138</v>
          </cell>
          <cell r="M18">
            <v>105.18292682926831</v>
          </cell>
        </row>
        <row r="19">
          <cell r="E19">
            <v>1.835302</v>
          </cell>
          <cell r="F19">
            <v>1.86802</v>
          </cell>
          <cell r="G19">
            <v>1.84</v>
          </cell>
          <cell r="H19">
            <v>1.86941</v>
          </cell>
          <cell r="I19">
            <v>1.8689331</v>
          </cell>
          <cell r="J19">
            <v>101.57245108695652</v>
          </cell>
          <cell r="K19">
            <v>99.97448927736559</v>
          </cell>
          <cell r="L19">
            <v>101.83245591188808</v>
          </cell>
          <cell r="M19">
            <v>100.04888063296966</v>
          </cell>
        </row>
        <row r="20">
          <cell r="E20">
            <v>6390.539917020001</v>
          </cell>
          <cell r="F20">
            <v>7762.183506</v>
          </cell>
          <cell r="G20">
            <v>6855.38</v>
          </cell>
          <cell r="H20">
            <v>8875.023975</v>
          </cell>
          <cell r="I20">
            <v>9596.8256917182</v>
          </cell>
          <cell r="J20">
            <v>139.98969702216655</v>
          </cell>
          <cell r="K20">
            <v>108.13295511934886</v>
          </cell>
          <cell r="L20">
            <v>150.1723769248176</v>
          </cell>
          <cell r="M20">
            <v>123.63564561827303</v>
          </cell>
        </row>
        <row r="22">
          <cell r="E22">
            <v>12.5</v>
          </cell>
          <cell r="F22">
            <v>12.5</v>
          </cell>
          <cell r="G22">
            <v>12.522</v>
          </cell>
          <cell r="H22">
            <v>12.5</v>
          </cell>
          <cell r="I22">
            <v>12.5</v>
          </cell>
          <cell r="J22">
            <v>99.82430921578023</v>
          </cell>
          <cell r="K22">
            <v>100</v>
          </cell>
          <cell r="L22">
            <v>100</v>
          </cell>
          <cell r="M22">
            <v>100</v>
          </cell>
        </row>
        <row r="23">
          <cell r="E23">
            <v>798.8174896275</v>
          </cell>
          <cell r="F23">
            <v>970.27293825</v>
          </cell>
          <cell r="G23">
            <v>858.4306836000001</v>
          </cell>
          <cell r="H23">
            <v>1109.377996875</v>
          </cell>
          <cell r="I23">
            <v>1199.603211464775</v>
          </cell>
          <cell r="J23">
            <v>139.7437480256414</v>
          </cell>
          <cell r="K23">
            <v>108.13295511934886</v>
          </cell>
          <cell r="L23">
            <v>150.17237692481763</v>
          </cell>
          <cell r="M23">
            <v>123.63564561827303</v>
          </cell>
        </row>
        <row r="25">
          <cell r="E25">
            <v>75</v>
          </cell>
          <cell r="F25">
            <v>66.902</v>
          </cell>
          <cell r="G25">
            <v>75.0065</v>
          </cell>
          <cell r="H25">
            <v>67.1246</v>
          </cell>
          <cell r="I25">
            <v>75</v>
          </cell>
          <cell r="J25">
            <v>99.99133408437935</v>
          </cell>
          <cell r="K25">
            <v>111.73250939297962</v>
          </cell>
          <cell r="L25">
            <v>100</v>
          </cell>
          <cell r="M25">
            <v>112.10427192012197</v>
          </cell>
        </row>
        <row r="26">
          <cell r="E26">
            <v>5392.018054985627</v>
          </cell>
          <cell r="F26">
            <v>5842.188010332135</v>
          </cell>
          <cell r="G26">
            <v>5785.859410394435</v>
          </cell>
          <cell r="H26">
            <v>6701.989886013206</v>
          </cell>
          <cell r="I26">
            <v>8097.321677387232</v>
          </cell>
          <cell r="J26">
            <v>139.95019759450426</v>
          </cell>
          <cell r="K26">
            <v>120.8196642356329</v>
          </cell>
          <cell r="L26">
            <v>150.17237692481754</v>
          </cell>
          <cell r="M26">
            <v>138.60084035410716</v>
          </cell>
        </row>
        <row r="28">
          <cell r="E28">
            <v>14</v>
          </cell>
          <cell r="F28">
            <v>14.5</v>
          </cell>
          <cell r="G28">
            <v>15.009</v>
          </cell>
          <cell r="H28">
            <v>14.5</v>
          </cell>
          <cell r="I28">
            <v>15</v>
          </cell>
          <cell r="J28">
            <v>99.94003597841295</v>
          </cell>
          <cell r="K28">
            <v>103.44827586206897</v>
          </cell>
          <cell r="L28">
            <v>107.14285714285714</v>
          </cell>
          <cell r="M28">
            <v>103.44827586206897</v>
          </cell>
        </row>
        <row r="29">
          <cell r="E29">
            <v>894.6755883828</v>
          </cell>
          <cell r="F29">
            <v>1125.51660837</v>
          </cell>
          <cell r="G29">
            <v>1028.9239842</v>
          </cell>
          <cell r="H29">
            <v>1286.878476375</v>
          </cell>
          <cell r="I29">
            <v>1439.5238537577302</v>
          </cell>
          <cell r="J29">
            <v>139.90575357002456</v>
          </cell>
          <cell r="K29">
            <v>111.86167770967124</v>
          </cell>
          <cell r="L29">
            <v>160.8989752765903</v>
          </cell>
          <cell r="M29">
            <v>127.89894374304107</v>
          </cell>
        </row>
        <row r="31">
          <cell r="E31">
            <v>33</v>
          </cell>
          <cell r="F31">
            <v>10</v>
          </cell>
          <cell r="G31">
            <v>33.0089</v>
          </cell>
          <cell r="H31">
            <v>10.37334</v>
          </cell>
          <cell r="I31">
            <v>33</v>
          </cell>
          <cell r="J31">
            <v>99.97303757471471</v>
          </cell>
          <cell r="K31">
            <v>318.12318886684517</v>
          </cell>
          <cell r="L31">
            <v>100</v>
          </cell>
          <cell r="M31">
            <v>330</v>
          </cell>
        </row>
        <row r="32">
          <cell r="E32">
            <v>2108.8781726166003</v>
          </cell>
          <cell r="F32">
            <v>776.2183506</v>
          </cell>
          <cell r="G32">
            <v>2262.8855288199998</v>
          </cell>
          <cell r="H32">
            <v>920.636412008265</v>
          </cell>
          <cell r="I32">
            <v>3166.9524782670064</v>
          </cell>
          <cell r="J32">
            <v>139.95195240469985</v>
          </cell>
          <cell r="K32">
            <v>343.99600504162714</v>
          </cell>
          <cell r="L32">
            <v>150.1723769248176</v>
          </cell>
          <cell r="M32">
            <v>407.997630540301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15584.929222632529</v>
          </cell>
          <cell r="F42">
            <v>16476.379413552135</v>
          </cell>
          <cell r="G42">
            <v>16791.479607014437</v>
          </cell>
          <cell r="H42">
            <v>18893.906746271474</v>
          </cell>
          <cell r="I42">
            <v>23500.226912594946</v>
          </cell>
          <cell r="J42">
            <v>139.9532826325681</v>
          </cell>
          <cell r="K42">
            <v>124.37992432259932</v>
          </cell>
          <cell r="L42">
            <v>150.7881529450116</v>
          </cell>
          <cell r="M42">
            <v>142.62979944043752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F46">
            <v>313.5</v>
          </cell>
          <cell r="H46">
            <v>281</v>
          </cell>
          <cell r="I46">
            <v>300</v>
          </cell>
          <cell r="J46">
            <v>0</v>
          </cell>
          <cell r="K46">
            <v>106.76156583629893</v>
          </cell>
          <cell r="L46">
            <v>0</v>
          </cell>
          <cell r="M46">
            <v>95.69377990430623</v>
          </cell>
        </row>
        <row r="48">
          <cell r="E48">
            <v>12</v>
          </cell>
          <cell r="F48">
            <v>12</v>
          </cell>
          <cell r="G48">
            <v>12</v>
          </cell>
          <cell r="H48">
            <v>12</v>
          </cell>
          <cell r="I48">
            <v>12</v>
          </cell>
        </row>
        <row r="50">
          <cell r="E50">
            <v>524897.2992324191</v>
          </cell>
          <cell r="F50">
            <v>554594.0617409543</v>
          </cell>
          <cell r="G50">
            <v>565604.1990826742</v>
          </cell>
          <cell r="H50">
            <v>640408.0720762173</v>
          </cell>
          <cell r="I50">
            <v>810908.9310468074</v>
          </cell>
          <cell r="J50">
            <v>143.37038734188695</v>
          </cell>
          <cell r="K50">
            <v>126.62378355379292</v>
          </cell>
          <cell r="L50">
            <v>154.48906523859733</v>
          </cell>
          <cell r="M50">
            <v>146.21666313938562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</sheetData>
      <sheetData sheetId="15">
        <row r="8">
          <cell r="E8">
            <v>6731020.484369999</v>
          </cell>
          <cell r="F8">
            <v>7579654.974</v>
          </cell>
          <cell r="G8">
            <v>7113747.96347</v>
          </cell>
          <cell r="H8">
            <v>8337466.073999999</v>
          </cell>
          <cell r="I8">
            <v>9934635.173999999</v>
          </cell>
          <cell r="J8">
            <v>9934635.173999999</v>
          </cell>
          <cell r="K8">
            <v>9934635.173999999</v>
          </cell>
          <cell r="L8">
            <v>9934635.173999999</v>
          </cell>
          <cell r="M8">
            <v>9934635.173999999</v>
          </cell>
          <cell r="N8">
            <v>139.65402239460286</v>
          </cell>
          <cell r="O8">
            <v>119.15652892406601</v>
          </cell>
          <cell r="P8">
            <v>147.59478443230213</v>
          </cell>
          <cell r="Q8">
            <v>131.06975460067952</v>
          </cell>
        </row>
        <row r="9">
          <cell r="E9">
            <v>429320.48</v>
          </cell>
          <cell r="F9">
            <v>1203238.774</v>
          </cell>
          <cell r="G9">
            <v>500479.354</v>
          </cell>
          <cell r="H9">
            <v>1269876.074</v>
          </cell>
          <cell r="I9">
            <v>1326406.374</v>
          </cell>
          <cell r="J9">
            <v>1326406.374</v>
          </cell>
          <cell r="K9">
            <v>1326406.374</v>
          </cell>
          <cell r="L9">
            <v>1326406.374</v>
          </cell>
          <cell r="M9">
            <v>1326406.374</v>
          </cell>
          <cell r="N9">
            <v>265.02719111166374</v>
          </cell>
          <cell r="O9">
            <v>104.45163911325099</v>
          </cell>
          <cell r="P9">
            <v>308.9548334614738</v>
          </cell>
          <cell r="Q9">
            <v>110.23633900946747</v>
          </cell>
        </row>
        <row r="10">
          <cell r="E10">
            <v>105489.813</v>
          </cell>
          <cell r="F10">
            <v>61936</v>
          </cell>
          <cell r="G10">
            <v>114955.315</v>
          </cell>
          <cell r="H10">
            <v>91467</v>
          </cell>
          <cell r="I10">
            <v>91467</v>
          </cell>
          <cell r="J10">
            <v>91467</v>
          </cell>
          <cell r="K10">
            <v>91467</v>
          </cell>
          <cell r="L10">
            <v>91467</v>
          </cell>
          <cell r="M10">
            <v>91467</v>
          </cell>
          <cell r="N10">
            <v>79.56743887831546</v>
          </cell>
          <cell r="O10">
            <v>100</v>
          </cell>
          <cell r="P10">
            <v>86.70695055644853</v>
          </cell>
          <cell r="Q10">
            <v>147.6798630844743</v>
          </cell>
        </row>
        <row r="11">
          <cell r="F11">
            <v>4300834.4</v>
          </cell>
          <cell r="G11">
            <v>0</v>
          </cell>
          <cell r="H11">
            <v>4444218.8</v>
          </cell>
          <cell r="I11">
            <v>4832159.8</v>
          </cell>
          <cell r="J11">
            <v>4832159.8</v>
          </cell>
          <cell r="K11">
            <v>4832159.8</v>
          </cell>
          <cell r="L11">
            <v>4832159.8</v>
          </cell>
          <cell r="M11">
            <v>4832159.8</v>
          </cell>
          <cell r="N11">
            <v>100</v>
          </cell>
          <cell r="O11">
            <v>108.72911567720294</v>
          </cell>
          <cell r="P11">
            <v>100</v>
          </cell>
          <cell r="Q11">
            <v>112.35400739912235</v>
          </cell>
        </row>
        <row r="12">
          <cell r="E12">
            <v>6060735.158369999</v>
          </cell>
          <cell r="F12">
            <v>1606358.6</v>
          </cell>
          <cell r="G12">
            <v>6340066.96347</v>
          </cell>
          <cell r="H12">
            <v>2013086.7999999998</v>
          </cell>
          <cell r="I12">
            <v>3082254.5</v>
          </cell>
          <cell r="J12">
            <v>3082254.5</v>
          </cell>
          <cell r="K12">
            <v>3082254.5</v>
          </cell>
          <cell r="L12">
            <v>3082254.5</v>
          </cell>
          <cell r="M12">
            <v>3082254.5</v>
          </cell>
          <cell r="N12">
            <v>48.61548809751124</v>
          </cell>
          <cell r="O12">
            <v>153.11085940258513</v>
          </cell>
          <cell r="P12">
            <v>50.856115957209305</v>
          </cell>
          <cell r="Q12">
            <v>191.87835767181747</v>
          </cell>
        </row>
        <row r="13">
          <cell r="E13">
            <v>5854777.7247399995</v>
          </cell>
          <cell r="F13">
            <v>1529086.6</v>
          </cell>
          <cell r="G13">
            <v>6058180.30985</v>
          </cell>
          <cell r="H13">
            <v>1906351.7</v>
          </cell>
          <cell r="I13">
            <v>2969028.8</v>
          </cell>
          <cell r="J13">
            <v>2969028.8</v>
          </cell>
          <cell r="K13">
            <v>2969028.8</v>
          </cell>
          <cell r="L13">
            <v>2969028.8</v>
          </cell>
          <cell r="M13">
            <v>2969028.8</v>
          </cell>
          <cell r="N13">
            <v>49.008590833334125</v>
          </cell>
          <cell r="O13">
            <v>155.74402142060143</v>
          </cell>
          <cell r="P13">
            <v>50.711212954405525</v>
          </cell>
          <cell r="Q13">
            <v>194.17008820821528</v>
          </cell>
        </row>
        <row r="14">
          <cell r="E14">
            <v>54947.050039999995</v>
          </cell>
          <cell r="F14">
            <v>24634.9</v>
          </cell>
          <cell r="G14">
            <v>81840.96789</v>
          </cell>
          <cell r="H14">
            <v>34985.5</v>
          </cell>
          <cell r="I14">
            <v>34985.5</v>
          </cell>
          <cell r="J14">
            <v>34985.5</v>
          </cell>
          <cell r="K14">
            <v>34985.5</v>
          </cell>
          <cell r="L14">
            <v>34985.5</v>
          </cell>
          <cell r="M14">
            <v>34985.5</v>
          </cell>
          <cell r="N14">
            <v>42.748150348151995</v>
          </cell>
          <cell r="O14">
            <v>100</v>
          </cell>
          <cell r="P14">
            <v>63.67129804881515</v>
          </cell>
          <cell r="Q14">
            <v>142.0160016886612</v>
          </cell>
        </row>
        <row r="15">
          <cell r="E15">
            <v>67241.50494</v>
          </cell>
          <cell r="F15">
            <v>40423.5</v>
          </cell>
          <cell r="G15">
            <v>123577.76702</v>
          </cell>
          <cell r="H15">
            <v>54804.7</v>
          </cell>
          <cell r="I15">
            <v>58898</v>
          </cell>
          <cell r="J15">
            <v>58898</v>
          </cell>
          <cell r="K15">
            <v>58898</v>
          </cell>
          <cell r="L15">
            <v>58898</v>
          </cell>
          <cell r="M15">
            <v>58898</v>
          </cell>
          <cell r="N15">
            <v>47.660676689899944</v>
          </cell>
          <cell r="O15">
            <v>107.46888496789508</v>
          </cell>
          <cell r="P15">
            <v>87.59173378489228</v>
          </cell>
          <cell r="Q15">
            <v>145.70237609311417</v>
          </cell>
        </row>
        <row r="16">
          <cell r="E16">
            <v>32747.27279</v>
          </cell>
          <cell r="F16">
            <v>12213.6</v>
          </cell>
          <cell r="G16">
            <v>40381.49371</v>
          </cell>
          <cell r="H16">
            <v>16944.9</v>
          </cell>
          <cell r="I16">
            <v>19342.2</v>
          </cell>
          <cell r="J16">
            <v>19342.2</v>
          </cell>
          <cell r="K16">
            <v>19342.2</v>
          </cell>
          <cell r="L16">
            <v>19342.2</v>
          </cell>
          <cell r="M16">
            <v>19342.2</v>
          </cell>
          <cell r="N16">
            <v>47.89867392946421</v>
          </cell>
          <cell r="O16">
            <v>114.14761963776712</v>
          </cell>
          <cell r="P16">
            <v>59.06507123215008</v>
          </cell>
          <cell r="Q16">
            <v>158.36608370996265</v>
          </cell>
        </row>
        <row r="17">
          <cell r="E17">
            <v>51021.60586</v>
          </cell>
          <cell r="G17">
            <v>36086.425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E18">
            <v>64633.876</v>
          </cell>
          <cell r="F18">
            <v>55112.5</v>
          </cell>
          <cell r="G18">
            <v>74088.893</v>
          </cell>
          <cell r="H18">
            <v>76124.5</v>
          </cell>
          <cell r="I18">
            <v>107828.1</v>
          </cell>
          <cell r="J18">
            <v>107828.1</v>
          </cell>
          <cell r="K18">
            <v>107828.1</v>
          </cell>
          <cell r="L18">
            <v>107828.1</v>
          </cell>
          <cell r="M18">
            <v>107828.1</v>
          </cell>
          <cell r="N18">
            <v>145.5388191587638</v>
          </cell>
          <cell r="O18">
            <v>141.6470387326025</v>
          </cell>
          <cell r="P18">
            <v>166.82907891830595</v>
          </cell>
          <cell r="Q18">
            <v>195.65089589476074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44735.5</v>
          </cell>
          <cell r="G20">
            <v>0</v>
          </cell>
          <cell r="H20">
            <v>47294.8</v>
          </cell>
          <cell r="I20">
            <v>47294.8</v>
          </cell>
          <cell r="J20">
            <v>47294.8</v>
          </cell>
          <cell r="K20">
            <v>47294.8</v>
          </cell>
          <cell r="L20">
            <v>47294.8</v>
          </cell>
          <cell r="M20">
            <v>47294.8</v>
          </cell>
          <cell r="N20">
            <v>100</v>
          </cell>
          <cell r="O20">
            <v>100</v>
          </cell>
          <cell r="P20">
            <v>100</v>
          </cell>
          <cell r="Q20">
            <v>105.72095986409005</v>
          </cell>
        </row>
        <row r="21">
          <cell r="E21">
            <v>70841.157</v>
          </cell>
          <cell r="F21">
            <v>307439.2</v>
          </cell>
          <cell r="G21">
            <v>84157.438</v>
          </cell>
          <cell r="H21">
            <v>395398.1</v>
          </cell>
          <cell r="I21">
            <v>447224.6</v>
          </cell>
          <cell r="J21">
            <v>447224.6</v>
          </cell>
          <cell r="K21">
            <v>447224.6</v>
          </cell>
          <cell r="L21">
            <v>447224.6</v>
          </cell>
          <cell r="M21">
            <v>447224.6</v>
          </cell>
          <cell r="N21">
            <v>531.4142286508294</v>
          </cell>
          <cell r="O21">
            <v>113.10742262039196</v>
          </cell>
          <cell r="P21">
            <v>631.3061770010333</v>
          </cell>
          <cell r="Q21">
            <v>145.4676566943968</v>
          </cell>
        </row>
        <row r="23">
          <cell r="E23">
            <v>342962</v>
          </cell>
          <cell r="F23">
            <v>910950.1000000001</v>
          </cell>
          <cell r="G23">
            <v>712641.9560000001</v>
          </cell>
          <cell r="H23">
            <v>1597169.1000000003</v>
          </cell>
          <cell r="I23">
            <v>2319456.2</v>
          </cell>
          <cell r="J23">
            <v>0</v>
          </cell>
          <cell r="K23">
            <v>0</v>
          </cell>
          <cell r="L23">
            <v>0</v>
          </cell>
          <cell r="M23">
            <v>2319456.2</v>
          </cell>
          <cell r="N23">
            <v>325.4728662088483</v>
          </cell>
          <cell r="O23">
            <v>145.22295729362656</v>
          </cell>
          <cell r="P23">
            <v>676.3012228760039</v>
          </cell>
          <cell r="Q23">
            <v>254.61945720188183</v>
          </cell>
        </row>
        <row r="24">
          <cell r="E24">
            <v>17321</v>
          </cell>
          <cell r="F24">
            <v>178870.2</v>
          </cell>
          <cell r="G24">
            <v>18206.3</v>
          </cell>
          <cell r="H24">
            <v>56530.3</v>
          </cell>
          <cell r="I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E25">
            <v>0</v>
          </cell>
          <cell r="F25">
            <v>30741.8</v>
          </cell>
          <cell r="G25">
            <v>19787.1</v>
          </cell>
          <cell r="I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150547.7</v>
          </cell>
          <cell r="G26">
            <v>0</v>
          </cell>
          <cell r="H26">
            <v>387941</v>
          </cell>
          <cell r="I26">
            <v>491555.5</v>
          </cell>
          <cell r="M26">
            <v>491555.5</v>
          </cell>
          <cell r="N26">
            <v>100</v>
          </cell>
          <cell r="O26">
            <v>126.70882943540384</v>
          </cell>
          <cell r="P26">
            <v>100</v>
          </cell>
          <cell r="Q26">
            <v>326.5114644727219</v>
          </cell>
        </row>
        <row r="27">
          <cell r="E27">
            <v>294263</v>
          </cell>
          <cell r="F27">
            <v>432560.1</v>
          </cell>
          <cell r="G27">
            <v>661123.866</v>
          </cell>
          <cell r="H27">
            <v>1069167.7000000002</v>
          </cell>
          <cell r="I27">
            <v>1827900.7000000002</v>
          </cell>
          <cell r="J27">
            <v>0</v>
          </cell>
          <cell r="K27">
            <v>0</v>
          </cell>
          <cell r="L27">
            <v>0</v>
          </cell>
          <cell r="M27">
            <v>1827900.7000000002</v>
          </cell>
          <cell r="N27">
            <v>276.4838472795354</v>
          </cell>
          <cell r="O27">
            <v>170.96482619143842</v>
          </cell>
          <cell r="P27">
            <v>621.17925121405</v>
          </cell>
          <cell r="Q27">
            <v>422.5772788567416</v>
          </cell>
        </row>
        <row r="28">
          <cell r="E28">
            <v>215531</v>
          </cell>
          <cell r="F28">
            <v>402964.9</v>
          </cell>
          <cell r="G28">
            <v>535643.919</v>
          </cell>
          <cell r="H28">
            <v>1062677.1</v>
          </cell>
          <cell r="I28">
            <v>1761621.1</v>
          </cell>
          <cell r="M28">
            <v>1761621.1</v>
          </cell>
          <cell r="N28">
            <v>328.87913733601073</v>
          </cell>
          <cell r="O28">
            <v>165.77200167388568</v>
          </cell>
          <cell r="P28">
            <v>817.3400114136714</v>
          </cell>
          <cell r="Q28">
            <v>437.16489947387475</v>
          </cell>
        </row>
        <row r="29">
          <cell r="E29">
            <v>5932</v>
          </cell>
          <cell r="F29">
            <v>10415.8</v>
          </cell>
          <cell r="G29">
            <v>86867.55699999999</v>
          </cell>
          <cell r="I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E30">
            <v>42929</v>
          </cell>
          <cell r="F30">
            <v>14448.1</v>
          </cell>
          <cell r="G30">
            <v>29108.89</v>
          </cell>
          <cell r="H30">
            <v>4093.3</v>
          </cell>
          <cell r="I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E31">
            <v>22000</v>
          </cell>
          <cell r="F31">
            <v>4731.3</v>
          </cell>
          <cell r="G31">
            <v>1372.7</v>
          </cell>
          <cell r="H31">
            <v>2397.3</v>
          </cell>
          <cell r="I31">
            <v>66279.6</v>
          </cell>
          <cell r="M31">
            <v>66279.6</v>
          </cell>
          <cell r="N31">
            <v>4828.411160486632</v>
          </cell>
          <cell r="O31">
            <v>2764.7603553998247</v>
          </cell>
          <cell r="P31">
            <v>301.2709090909091</v>
          </cell>
          <cell r="Q31">
            <v>1400.8750237778202</v>
          </cell>
        </row>
        <row r="32">
          <cell r="E32">
            <v>7871</v>
          </cell>
          <cell r="G32">
            <v>8130.8</v>
          </cell>
          <cell r="I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E33">
            <v>22466</v>
          </cell>
          <cell r="F33">
            <v>23332.9</v>
          </cell>
          <cell r="G33">
            <v>2539.422</v>
          </cell>
          <cell r="H33">
            <v>31703.6</v>
          </cell>
          <cell r="I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G34">
            <v>0</v>
          </cell>
          <cell r="I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F35">
            <v>2831.8</v>
          </cell>
          <cell r="G35">
            <v>0</v>
          </cell>
          <cell r="I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E36">
            <v>8912</v>
          </cell>
          <cell r="F36">
            <v>92065.6</v>
          </cell>
          <cell r="G36">
            <v>10985.268</v>
          </cell>
          <cell r="H36">
            <v>51826.5</v>
          </cell>
          <cell r="I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8">
          <cell r="E38">
            <v>9970</v>
          </cell>
          <cell r="F38">
            <v>153139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F39">
            <v>112232.9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F40">
            <v>1210.8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F41">
            <v>7163.3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E42">
            <v>9947</v>
          </cell>
          <cell r="F42">
            <v>25831.9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E43">
            <v>9947</v>
          </cell>
          <cell r="F43">
            <v>25699.8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F44">
            <v>65.2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F45">
            <v>66.9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E48">
            <v>23</v>
          </cell>
          <cell r="F48">
            <v>2320.9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F50">
            <v>272.5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F51">
            <v>4106.7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3">
          <cell r="E53">
            <v>6897516.484369999</v>
          </cell>
          <cell r="F53">
            <v>7958560.600000001</v>
          </cell>
          <cell r="G53">
            <v>7470068.94147</v>
          </cell>
          <cell r="H53">
            <v>9136050.600000001</v>
          </cell>
          <cell r="I53">
            <v>10224567.199</v>
          </cell>
          <cell r="J53">
            <v>9934635.173999999</v>
          </cell>
          <cell r="K53">
            <v>9934635.173999999</v>
          </cell>
          <cell r="L53">
            <v>9934635.173999999</v>
          </cell>
          <cell r="M53">
            <v>11094363.274</v>
          </cell>
          <cell r="N53">
            <v>136.87379968126444</v>
          </cell>
          <cell r="O53">
            <v>111.91452025232869</v>
          </cell>
          <cell r="P53">
            <v>148.23548768849204</v>
          </cell>
          <cell r="Q53">
            <v>128.47256825562147</v>
          </cell>
        </row>
        <row r="54">
          <cell r="E54">
            <v>437980.98</v>
          </cell>
          <cell r="F54">
            <v>1236557.4</v>
          </cell>
          <cell r="G54">
            <v>509582.504</v>
          </cell>
          <cell r="H54">
            <v>1298141.2</v>
          </cell>
          <cell r="I54">
            <v>1326406.374</v>
          </cell>
          <cell r="J54">
            <v>1326406.374</v>
          </cell>
          <cell r="K54">
            <v>1326406.374</v>
          </cell>
          <cell r="L54">
            <v>1326406.374</v>
          </cell>
          <cell r="M54">
            <v>1326406.374</v>
          </cell>
          <cell r="N54">
            <v>260.2927619351704</v>
          </cell>
          <cell r="O54">
            <v>102.17735744000731</v>
          </cell>
          <cell r="P54">
            <v>302.8456564483691</v>
          </cell>
          <cell r="Q54">
            <v>107.26605768563596</v>
          </cell>
        </row>
        <row r="55">
          <cell r="E55">
            <v>105489.813</v>
          </cell>
          <cell r="F55">
            <v>76701.5</v>
          </cell>
          <cell r="G55">
            <v>124848.865</v>
          </cell>
          <cell r="H55">
            <v>91467</v>
          </cell>
          <cell r="I55">
            <v>91467</v>
          </cell>
          <cell r="J55">
            <v>91467</v>
          </cell>
          <cell r="K55">
            <v>91467</v>
          </cell>
          <cell r="L55">
            <v>91467</v>
          </cell>
          <cell r="M55">
            <v>91467</v>
          </cell>
          <cell r="N55">
            <v>73.26217983639658</v>
          </cell>
          <cell r="O55">
            <v>100</v>
          </cell>
          <cell r="P55">
            <v>86.70695055644853</v>
          </cell>
          <cell r="Q55">
            <v>119.25060135720943</v>
          </cell>
        </row>
        <row r="56">
          <cell r="E56">
            <v>0</v>
          </cell>
          <cell r="F56">
            <v>4372526.7</v>
          </cell>
          <cell r="G56">
            <v>0</v>
          </cell>
          <cell r="H56">
            <v>4638189.4</v>
          </cell>
          <cell r="I56">
            <v>4893604.2375</v>
          </cell>
          <cell r="J56">
            <v>4832159.8</v>
          </cell>
          <cell r="K56">
            <v>4832159.8</v>
          </cell>
          <cell r="L56">
            <v>4832159.8</v>
          </cell>
          <cell r="M56">
            <v>5077937.55</v>
          </cell>
          <cell r="N56">
            <v>100</v>
          </cell>
          <cell r="O56">
            <v>105.50677894913044</v>
          </cell>
          <cell r="P56">
            <v>100</v>
          </cell>
          <cell r="Q56">
            <v>111.91708074647092</v>
          </cell>
        </row>
        <row r="57">
          <cell r="E57">
            <v>6202893.158369999</v>
          </cell>
          <cell r="F57">
            <v>1809722.7</v>
          </cell>
          <cell r="G57">
            <v>6670628.89647</v>
          </cell>
          <cell r="H57">
            <v>2547670.6</v>
          </cell>
          <cell r="I57">
            <v>3310742.0875</v>
          </cell>
          <cell r="J57">
            <v>3082254.5</v>
          </cell>
          <cell r="K57">
            <v>3082254.5</v>
          </cell>
          <cell r="L57">
            <v>3082254.5</v>
          </cell>
          <cell r="M57">
            <v>3996204.85</v>
          </cell>
          <cell r="N57">
            <v>49.631633521870725</v>
          </cell>
          <cell r="O57">
            <v>129.95173267297585</v>
          </cell>
          <cell r="P57">
            <v>53.37415949253589</v>
          </cell>
          <cell r="Q57">
            <v>182.9419550022774</v>
          </cell>
        </row>
        <row r="58">
          <cell r="E58">
            <v>5957569.7247399995</v>
          </cell>
          <cell r="F58">
            <v>1717719.2</v>
          </cell>
          <cell r="G58">
            <v>6326002.26935</v>
          </cell>
          <cell r="H58">
            <v>2437690.2</v>
          </cell>
          <cell r="I58">
            <v>3189231.4375</v>
          </cell>
          <cell r="J58">
            <v>2969028.8</v>
          </cell>
          <cell r="K58">
            <v>2969028.8</v>
          </cell>
          <cell r="L58">
            <v>2969028.8</v>
          </cell>
          <cell r="M58">
            <v>3849839.3499999996</v>
          </cell>
          <cell r="N58">
            <v>50.414642640140805</v>
          </cell>
          <cell r="O58">
            <v>130.83005533270799</v>
          </cell>
          <cell r="P58">
            <v>53.53242320028717</v>
          </cell>
          <cell r="Q58">
            <v>185.66663500646672</v>
          </cell>
        </row>
        <row r="59">
          <cell r="E59">
            <v>57913.050039999995</v>
          </cell>
          <cell r="F59">
            <v>29810.2</v>
          </cell>
          <cell r="G59">
            <v>125274.74638999999</v>
          </cell>
          <cell r="H59">
            <v>34985.5</v>
          </cell>
          <cell r="I59">
            <v>34985.5</v>
          </cell>
          <cell r="J59">
            <v>34985.5</v>
          </cell>
          <cell r="K59">
            <v>34985.5</v>
          </cell>
          <cell r="L59">
            <v>34985.5</v>
          </cell>
          <cell r="M59">
            <v>34985.5</v>
          </cell>
          <cell r="N59">
            <v>27.927017222676813</v>
          </cell>
          <cell r="O59">
            <v>100</v>
          </cell>
          <cell r="P59">
            <v>60.41039105320104</v>
          </cell>
          <cell r="Q59">
            <v>117.36083622384284</v>
          </cell>
        </row>
        <row r="60">
          <cell r="E60">
            <v>88706.00494</v>
          </cell>
          <cell r="F60">
            <v>47614.1</v>
          </cell>
          <cell r="G60">
            <v>138132.21202</v>
          </cell>
          <cell r="H60">
            <v>56851.3</v>
          </cell>
          <cell r="I60">
            <v>58898</v>
          </cell>
          <cell r="J60">
            <v>58898</v>
          </cell>
          <cell r="K60">
            <v>58898</v>
          </cell>
          <cell r="L60">
            <v>58898</v>
          </cell>
          <cell r="M60">
            <v>58898</v>
          </cell>
          <cell r="N60">
            <v>42.6388596393955</v>
          </cell>
          <cell r="O60">
            <v>103.60009357745557</v>
          </cell>
          <cell r="P60">
            <v>66.39685784501074</v>
          </cell>
          <cell r="Q60">
            <v>123.69865228997293</v>
          </cell>
        </row>
        <row r="61">
          <cell r="E61">
            <v>43747.27279</v>
          </cell>
          <cell r="F61">
            <v>14579.2</v>
          </cell>
          <cell r="G61">
            <v>41067.84371</v>
          </cell>
          <cell r="H61">
            <v>18143.6</v>
          </cell>
          <cell r="I61">
            <v>27627.15</v>
          </cell>
          <cell r="J61">
            <v>19342.2</v>
          </cell>
          <cell r="K61">
            <v>19342.2</v>
          </cell>
          <cell r="L61">
            <v>19342.2</v>
          </cell>
          <cell r="M61">
            <v>52482</v>
          </cell>
          <cell r="N61">
            <v>67.27197608690813</v>
          </cell>
          <cell r="O61">
            <v>152.26939526885513</v>
          </cell>
          <cell r="P61">
            <v>63.15170806788022</v>
          </cell>
          <cell r="Q61">
            <v>189.49702315627744</v>
          </cell>
        </row>
        <row r="62">
          <cell r="E62">
            <v>54957.10586</v>
          </cell>
          <cell r="G62">
            <v>40151.825000000004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E63">
            <v>75855.37599999999</v>
          </cell>
          <cell r="F63">
            <v>65618.4</v>
          </cell>
          <cell r="G63">
            <v>75358.60399999999</v>
          </cell>
          <cell r="H63">
            <v>91976.2</v>
          </cell>
          <cell r="I63">
            <v>107828.09999999999</v>
          </cell>
          <cell r="J63">
            <v>107828.1</v>
          </cell>
          <cell r="K63">
            <v>107828.1</v>
          </cell>
          <cell r="L63">
            <v>107828.1</v>
          </cell>
          <cell r="M63">
            <v>107828.1</v>
          </cell>
          <cell r="N63">
            <v>143.08664741188676</v>
          </cell>
          <cell r="O63">
            <v>117.23478465081183</v>
          </cell>
          <cell r="P63">
            <v>142.14958212058696</v>
          </cell>
          <cell r="Q63">
            <v>164.32601221608573</v>
          </cell>
        </row>
        <row r="64">
          <cell r="E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E65">
            <v>0</v>
          </cell>
          <cell r="F65">
            <v>46015.2</v>
          </cell>
          <cell r="G65">
            <v>0</v>
          </cell>
          <cell r="H65">
            <v>47294.8</v>
          </cell>
          <cell r="I65">
            <v>47294.8</v>
          </cell>
          <cell r="J65">
            <v>47294.8</v>
          </cell>
          <cell r="K65">
            <v>47294.8</v>
          </cell>
          <cell r="L65">
            <v>47294.8</v>
          </cell>
          <cell r="M65">
            <v>47294.8</v>
          </cell>
          <cell r="N65">
            <v>100</v>
          </cell>
          <cell r="O65">
            <v>100</v>
          </cell>
          <cell r="P65">
            <v>100</v>
          </cell>
          <cell r="Q65">
            <v>102.78082025069979</v>
          </cell>
        </row>
        <row r="66">
          <cell r="E66">
            <v>75297.157</v>
          </cell>
          <cell r="F66">
            <v>351418.7</v>
          </cell>
          <cell r="G66">
            <v>89650.072</v>
          </cell>
          <cell r="H66">
            <v>421311.4</v>
          </cell>
          <cell r="I66">
            <v>447224.60000000003</v>
          </cell>
          <cell r="J66">
            <v>447224.6</v>
          </cell>
          <cell r="K66">
            <v>447224.6</v>
          </cell>
          <cell r="L66">
            <v>447224.6</v>
          </cell>
          <cell r="M66">
            <v>447224.6</v>
          </cell>
          <cell r="N66">
            <v>498.8558179852884</v>
          </cell>
          <cell r="O66">
            <v>106.15060499193709</v>
          </cell>
          <cell r="P66">
            <v>593.9461964015454</v>
          </cell>
          <cell r="Q66">
            <v>127.2626072545371</v>
          </cell>
        </row>
        <row r="69">
          <cell r="E69">
            <v>5.756</v>
          </cell>
          <cell r="F69">
            <v>5.1945</v>
          </cell>
          <cell r="G69">
            <v>4.594586745</v>
          </cell>
          <cell r="H69">
            <v>5.1915444</v>
          </cell>
          <cell r="I69">
            <v>5.1915444</v>
          </cell>
          <cell r="J69">
            <v>1.2978861</v>
          </cell>
          <cell r="K69">
            <v>1.2978861</v>
          </cell>
          <cell r="L69">
            <v>1.2978861</v>
          </cell>
          <cell r="M69">
            <v>1.2978861</v>
          </cell>
          <cell r="N69">
            <v>112.99262998243817</v>
          </cell>
          <cell r="O69">
            <v>100</v>
          </cell>
          <cell r="P69">
            <v>90.19361362056983</v>
          </cell>
          <cell r="Q69">
            <v>99.94310135720474</v>
          </cell>
        </row>
        <row r="70">
          <cell r="E70">
            <v>4.189</v>
          </cell>
          <cell r="F70">
            <v>5.144</v>
          </cell>
          <cell r="G70">
            <v>4.594410826</v>
          </cell>
          <cell r="H70">
            <v>7.078647</v>
          </cell>
          <cell r="I70">
            <v>7.078647</v>
          </cell>
          <cell r="J70">
            <v>1.76966175</v>
          </cell>
          <cell r="K70">
            <v>1.76966175</v>
          </cell>
          <cell r="L70">
            <v>1.76966175</v>
          </cell>
          <cell r="M70">
            <v>1.76966175</v>
          </cell>
          <cell r="N70">
            <v>154.0708323239529</v>
          </cell>
          <cell r="O70">
            <v>100</v>
          </cell>
          <cell r="P70">
            <v>168.98178562902842</v>
          </cell>
          <cell r="Q70">
            <v>137.60977838258162</v>
          </cell>
        </row>
        <row r="71">
          <cell r="F71">
            <v>6.85</v>
          </cell>
          <cell r="H71">
            <v>6.83444444</v>
          </cell>
          <cell r="I71">
            <v>6.83444444</v>
          </cell>
          <cell r="J71">
            <v>1.70861111</v>
          </cell>
          <cell r="K71">
            <v>1.70861111</v>
          </cell>
          <cell r="L71">
            <v>1.70861111</v>
          </cell>
          <cell r="M71">
            <v>1.70861111</v>
          </cell>
          <cell r="N71">
            <v>100</v>
          </cell>
          <cell r="O71">
            <v>100</v>
          </cell>
          <cell r="P71">
            <v>100</v>
          </cell>
          <cell r="Q71">
            <v>99.77291153284673</v>
          </cell>
        </row>
        <row r="72">
          <cell r="E72">
            <v>7.09370722</v>
          </cell>
          <cell r="F72">
            <v>5.794</v>
          </cell>
          <cell r="G72">
            <v>6.818993183</v>
          </cell>
          <cell r="H72">
            <v>5.843</v>
          </cell>
          <cell r="I72">
            <v>5.843</v>
          </cell>
          <cell r="J72">
            <v>1.46075</v>
          </cell>
          <cell r="K72">
            <v>1.46075</v>
          </cell>
          <cell r="L72">
            <v>1.46075</v>
          </cell>
          <cell r="M72">
            <v>1.46075</v>
          </cell>
          <cell r="N72">
            <v>85.68713654923154</v>
          </cell>
          <cell r="O72">
            <v>100</v>
          </cell>
          <cell r="P72">
            <v>82.36877867649012</v>
          </cell>
          <cell r="Q72">
            <v>100.84570245081119</v>
          </cell>
        </row>
        <row r="73">
          <cell r="E73">
            <v>7.39</v>
          </cell>
          <cell r="F73">
            <v>5.624</v>
          </cell>
          <cell r="G73">
            <v>6.575615143935742</v>
          </cell>
          <cell r="H73">
            <v>5.8335</v>
          </cell>
          <cell r="I73">
            <v>5.8335</v>
          </cell>
          <cell r="J73">
            <v>1.458375</v>
          </cell>
          <cell r="K73">
            <v>1.458375</v>
          </cell>
          <cell r="L73">
            <v>1.458375</v>
          </cell>
          <cell r="M73">
            <v>1.458375</v>
          </cell>
          <cell r="N73">
            <v>88.71413354201323</v>
          </cell>
          <cell r="O73">
            <v>100</v>
          </cell>
          <cell r="P73">
            <v>78.93775372124493</v>
          </cell>
          <cell r="Q73">
            <v>103.725106685633</v>
          </cell>
        </row>
        <row r="74">
          <cell r="E74">
            <v>10.73</v>
          </cell>
          <cell r="F74">
            <v>10.63</v>
          </cell>
          <cell r="G74">
            <v>8.089507263</v>
          </cell>
          <cell r="H74">
            <v>10.628</v>
          </cell>
          <cell r="I74">
            <v>10.1</v>
          </cell>
          <cell r="J74">
            <v>2.525</v>
          </cell>
          <cell r="K74">
            <v>2.525</v>
          </cell>
          <cell r="L74">
            <v>2.525</v>
          </cell>
          <cell r="M74">
            <v>2.525</v>
          </cell>
          <cell r="N74">
            <v>124.85309267470028</v>
          </cell>
          <cell r="O74">
            <v>95.03199096725629</v>
          </cell>
          <cell r="P74">
            <v>94.12861136999068</v>
          </cell>
          <cell r="Q74">
            <v>95.01411100658513</v>
          </cell>
        </row>
        <row r="75">
          <cell r="E75">
            <v>15.2</v>
          </cell>
          <cell r="F75">
            <v>6.834</v>
          </cell>
          <cell r="G75">
            <v>7.196404472000611</v>
          </cell>
          <cell r="H75">
            <v>13.414</v>
          </cell>
          <cell r="I75">
            <v>13.414</v>
          </cell>
          <cell r="J75">
            <v>3.3535</v>
          </cell>
          <cell r="K75">
            <v>3.3535</v>
          </cell>
          <cell r="L75">
            <v>3.3535</v>
          </cell>
          <cell r="M75">
            <v>3.3535</v>
          </cell>
          <cell r="N75">
            <v>186.3986391008243</v>
          </cell>
          <cell r="O75">
            <v>100</v>
          </cell>
          <cell r="P75">
            <v>88.25</v>
          </cell>
          <cell r="Q75">
            <v>196.28328943517707</v>
          </cell>
        </row>
        <row r="76">
          <cell r="E76">
            <v>14.71</v>
          </cell>
          <cell r="F76">
            <v>15.204</v>
          </cell>
          <cell r="G76">
            <v>15.597508902000001</v>
          </cell>
          <cell r="H76">
            <v>20.66644444</v>
          </cell>
          <cell r="I76">
            <v>20.66644444</v>
          </cell>
          <cell r="J76">
            <v>5.16661111</v>
          </cell>
          <cell r="K76">
            <v>5.16661111</v>
          </cell>
          <cell r="L76">
            <v>5.16661111</v>
          </cell>
          <cell r="M76">
            <v>5.16661111</v>
          </cell>
          <cell r="N76">
            <v>132.4983660522228</v>
          </cell>
          <cell r="O76">
            <v>100</v>
          </cell>
          <cell r="P76">
            <v>140.492484296397</v>
          </cell>
          <cell r="Q76">
            <v>135.9276798210997</v>
          </cell>
        </row>
        <row r="77">
          <cell r="E77">
            <v>11.8</v>
          </cell>
          <cell r="G77">
            <v>10.820047000235768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E78">
            <v>15.1</v>
          </cell>
          <cell r="F78">
            <v>15.353</v>
          </cell>
          <cell r="G78">
            <v>14.808887106999999</v>
          </cell>
          <cell r="H78">
            <v>20.46</v>
          </cell>
          <cell r="I78">
            <v>20.46</v>
          </cell>
          <cell r="J78">
            <v>5.115</v>
          </cell>
          <cell r="K78">
            <v>5.115</v>
          </cell>
          <cell r="L78">
            <v>5.115</v>
          </cell>
          <cell r="M78">
            <v>5.115</v>
          </cell>
          <cell r="N78">
            <v>138.16028072986512</v>
          </cell>
          <cell r="O78">
            <v>100</v>
          </cell>
          <cell r="P78">
            <v>135.49668874172187</v>
          </cell>
          <cell r="Q78">
            <v>133.2638572266007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F80">
            <v>8.084</v>
          </cell>
          <cell r="H80">
            <v>16.271</v>
          </cell>
          <cell r="I80">
            <v>16.271</v>
          </cell>
          <cell r="J80">
            <v>4.06775</v>
          </cell>
          <cell r="K80">
            <v>1.0169375</v>
          </cell>
          <cell r="L80">
            <v>0.254234375</v>
          </cell>
          <cell r="M80">
            <v>0.06355859375</v>
          </cell>
          <cell r="N80">
            <v>100</v>
          </cell>
          <cell r="O80">
            <v>100</v>
          </cell>
          <cell r="P80">
            <v>100</v>
          </cell>
          <cell r="Q80">
            <v>201.27412172191987</v>
          </cell>
        </row>
        <row r="81">
          <cell r="E81">
            <v>14</v>
          </cell>
          <cell r="F81">
            <v>8.084</v>
          </cell>
          <cell r="G81">
            <v>21.69523</v>
          </cell>
          <cell r="H81">
            <v>14.813</v>
          </cell>
          <cell r="I81">
            <v>21.308</v>
          </cell>
          <cell r="J81">
            <v>5.327</v>
          </cell>
          <cell r="K81">
            <v>1.33175</v>
          </cell>
          <cell r="L81">
            <v>0.3329375</v>
          </cell>
          <cell r="M81">
            <v>0.083234375</v>
          </cell>
          <cell r="N81">
            <v>98.21513761319885</v>
          </cell>
          <cell r="O81">
            <v>143.84662121109835</v>
          </cell>
          <cell r="P81">
            <v>152.2</v>
          </cell>
          <cell r="Q81">
            <v>263.58238495794166</v>
          </cell>
        </row>
        <row r="83">
          <cell r="E83">
            <v>491639.99705554865</v>
          </cell>
          <cell r="F83">
            <v>514754.860919</v>
          </cell>
          <cell r="G83">
            <v>514628.5695741754</v>
          </cell>
          <cell r="H83">
            <v>628645.5986571523</v>
          </cell>
          <cell r="I83">
            <v>728284.5087161782</v>
          </cell>
          <cell r="J83">
            <v>177683.6482590363</v>
          </cell>
          <cell r="K83">
            <v>158373.03175728628</v>
          </cell>
          <cell r="L83">
            <v>153545.3776318488</v>
          </cell>
          <cell r="M83">
            <v>169888.37978052243</v>
          </cell>
          <cell r="N83">
            <v>141.51653284985528</v>
          </cell>
          <cell r="O83">
            <v>115.84977454258238</v>
          </cell>
          <cell r="P83">
            <v>148.1336980469252</v>
          </cell>
          <cell r="Q83">
            <v>141.48181280230366</v>
          </cell>
        </row>
        <row r="84">
          <cell r="E84">
            <v>25210.1852088</v>
          </cell>
          <cell r="F84">
            <v>64232.97414299999</v>
          </cell>
          <cell r="G84">
            <v>23413.210183623094</v>
          </cell>
          <cell r="H84">
            <v>67393.57677269279</v>
          </cell>
          <cell r="I84">
            <v>68860.97583064006</v>
          </cell>
          <cell r="J84">
            <v>17215.243957660015</v>
          </cell>
          <cell r="K84">
            <v>17215.243957660015</v>
          </cell>
          <cell r="L84">
            <v>17215.243957660015</v>
          </cell>
          <cell r="M84">
            <v>17215.243957660015</v>
          </cell>
          <cell r="N84">
            <v>294.11163736447577</v>
          </cell>
          <cell r="O84">
            <v>102.17735744000733</v>
          </cell>
          <cell r="P84">
            <v>273.1474412437203</v>
          </cell>
          <cell r="Q84">
            <v>107.20502475463284</v>
          </cell>
        </row>
        <row r="85">
          <cell r="E85">
            <v>4418.96826657</v>
          </cell>
          <cell r="F85">
            <v>3945.52516</v>
          </cell>
          <cell r="G85">
            <v>5736.069769698125</v>
          </cell>
          <cell r="H85">
            <v>6474.6260514900005</v>
          </cell>
          <cell r="I85">
            <v>6474.6260514900005</v>
          </cell>
          <cell r="J85">
            <v>1618.6565128725001</v>
          </cell>
          <cell r="K85">
            <v>1618.6565128725001</v>
          </cell>
          <cell r="L85">
            <v>1618.6565128725001</v>
          </cell>
          <cell r="M85">
            <v>1618.6565128725001</v>
          </cell>
          <cell r="N85">
            <v>112.87565025260744</v>
          </cell>
          <cell r="O85">
            <v>100</v>
          </cell>
          <cell r="P85">
            <v>146.5189533147655</v>
          </cell>
          <cell r="Q85">
            <v>164.10048824755182</v>
          </cell>
        </row>
        <row r="86">
          <cell r="E86">
            <v>0</v>
          </cell>
          <cell r="F86">
            <v>299518.07895</v>
          </cell>
          <cell r="G86">
            <v>0</v>
          </cell>
          <cell r="H86">
            <v>316994.4775649694</v>
          </cell>
          <cell r="I86">
            <v>334450.6627254232</v>
          </cell>
          <cell r="J86">
            <v>82562.81919575378</v>
          </cell>
          <cell r="K86">
            <v>82562.81919575378</v>
          </cell>
          <cell r="L86">
            <v>82562.81919575378</v>
          </cell>
          <cell r="M86">
            <v>86762.20513816182</v>
          </cell>
          <cell r="N86">
            <v>100</v>
          </cell>
          <cell r="O86">
            <v>105.50677894913045</v>
          </cell>
          <cell r="P86">
            <v>100</v>
          </cell>
          <cell r="Q86">
            <v>111.66292996332106</v>
          </cell>
        </row>
        <row r="87">
          <cell r="E87">
            <v>440015.07982417865</v>
          </cell>
          <cell r="F87">
            <v>104855.33323799999</v>
          </cell>
          <cell r="G87">
            <v>454869.7297135174</v>
          </cell>
          <cell r="H87">
            <v>148860.393158</v>
          </cell>
          <cell r="I87">
            <v>193446.660172625</v>
          </cell>
          <cell r="J87">
            <v>45024.03260875</v>
          </cell>
          <cell r="K87">
            <v>45024.03260875</v>
          </cell>
          <cell r="L87">
            <v>45024.03260875</v>
          </cell>
          <cell r="M87">
            <v>58374.562346374994</v>
          </cell>
          <cell r="N87">
            <v>42.527925587499546</v>
          </cell>
          <cell r="O87">
            <v>129.95173267297585</v>
          </cell>
          <cell r="P87">
            <v>43.96364330284373</v>
          </cell>
          <cell r="Q87">
            <v>184.4890995992936</v>
          </cell>
        </row>
        <row r="88">
          <cell r="E88">
            <v>440264.4026582859</v>
          </cell>
          <cell r="F88">
            <v>96604.527808</v>
          </cell>
          <cell r="G88">
            <v>415973.56322909734</v>
          </cell>
          <cell r="H88">
            <v>142202.657817</v>
          </cell>
          <cell r="I88">
            <v>186043.8159065625</v>
          </cell>
          <cell r="J88">
            <v>43299.573762</v>
          </cell>
          <cell r="K88">
            <v>43299.573762</v>
          </cell>
          <cell r="L88">
            <v>43299.573762</v>
          </cell>
          <cell r="M88">
            <v>56145.09462056249</v>
          </cell>
          <cell r="N88">
            <v>44.724913396503254</v>
          </cell>
          <cell r="O88">
            <v>130.83005533270799</v>
          </cell>
          <cell r="P88">
            <v>42.25729238685727</v>
          </cell>
          <cell r="Q88">
            <v>192.58291524008243</v>
          </cell>
        </row>
        <row r="89">
          <cell r="E89">
            <v>6214.0702692919995</v>
          </cell>
          <cell r="F89">
            <v>3168.8242600000003</v>
          </cell>
          <cell r="G89">
            <v>10134.109707923879</v>
          </cell>
          <cell r="H89">
            <v>3718.25894</v>
          </cell>
          <cell r="I89">
            <v>3533.5355</v>
          </cell>
          <cell r="J89">
            <v>883.383875</v>
          </cell>
          <cell r="K89">
            <v>883.383875</v>
          </cell>
          <cell r="L89">
            <v>883.383875</v>
          </cell>
          <cell r="M89">
            <v>883.383875</v>
          </cell>
          <cell r="N89">
            <v>34.86774469430819</v>
          </cell>
          <cell r="O89">
            <v>95.03199096725629</v>
          </cell>
          <cell r="P89">
            <v>56.863462221559224</v>
          </cell>
          <cell r="Q89">
            <v>111.5093552079786</v>
          </cell>
        </row>
        <row r="90">
          <cell r="E90">
            <v>13483.312750879999</v>
          </cell>
          <cell r="F90">
            <v>3253.9475939999998</v>
          </cell>
          <cell r="G90">
            <v>9940.552683080647</v>
          </cell>
          <cell r="H90">
            <v>7626.033382</v>
          </cell>
          <cell r="I90">
            <v>7900.57772</v>
          </cell>
          <cell r="J90">
            <v>1975.14443</v>
          </cell>
          <cell r="K90">
            <v>1975.14443</v>
          </cell>
          <cell r="L90">
            <v>1975.14443</v>
          </cell>
          <cell r="M90">
            <v>1975.14443</v>
          </cell>
          <cell r="N90">
            <v>79.47825409594384</v>
          </cell>
          <cell r="O90">
            <v>103.60009357745558</v>
          </cell>
          <cell r="P90">
            <v>58.59522704822198</v>
          </cell>
          <cell r="Q90">
            <v>242.79978370174086</v>
          </cell>
        </row>
        <row r="91">
          <cell r="E91">
            <v>6435.2238274090005</v>
          </cell>
          <cell r="F91">
            <v>2216.6215680000005</v>
          </cell>
          <cell r="G91">
            <v>6405.560578526697</v>
          </cell>
          <cell r="H91">
            <v>3749.6370134158396</v>
          </cell>
          <cell r="I91">
            <v>5709.54960510546</v>
          </cell>
          <cell r="J91">
            <v>999.33625411842</v>
          </cell>
          <cell r="K91">
            <v>999.33625411842</v>
          </cell>
          <cell r="L91">
            <v>999.33625411842</v>
          </cell>
          <cell r="M91">
            <v>2711.5408427501998</v>
          </cell>
          <cell r="N91">
            <v>89.1342691261953</v>
          </cell>
          <cell r="O91">
            <v>152.26939526885513</v>
          </cell>
          <cell r="P91">
            <v>88.7234035401731</v>
          </cell>
          <cell r="Q91">
            <v>257.5789069063799</v>
          </cell>
        </row>
        <row r="92">
          <cell r="E92">
            <v>6484.938491480001</v>
          </cell>
          <cell r="F92">
            <v>0</v>
          </cell>
          <cell r="G92">
            <v>4344.446336452415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E93">
            <v>11454.161775999999</v>
          </cell>
          <cell r="F93">
            <v>10074.392952</v>
          </cell>
          <cell r="G93">
            <v>11159.770591771183</v>
          </cell>
          <cell r="H93">
            <v>18818.33052</v>
          </cell>
          <cell r="I93">
            <v>22061.62926</v>
          </cell>
          <cell r="J93">
            <v>5515.407315000001</v>
          </cell>
          <cell r="K93">
            <v>5515.407315000001</v>
          </cell>
          <cell r="L93">
            <v>5515.407315000001</v>
          </cell>
          <cell r="M93">
            <v>5515.407315000001</v>
          </cell>
          <cell r="N93">
            <v>197.68891375121513</v>
          </cell>
          <cell r="O93">
            <v>117.23478465081185</v>
          </cell>
          <cell r="P93">
            <v>192.60797683359002</v>
          </cell>
          <cell r="Q93">
            <v>218.9871823058109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E95">
            <v>0</v>
          </cell>
          <cell r="F95">
            <v>3719.868768</v>
          </cell>
          <cell r="G95">
            <v>0</v>
          </cell>
          <cell r="H95">
            <v>7695.336908000001</v>
          </cell>
          <cell r="I95">
            <v>7695.336908000001</v>
          </cell>
          <cell r="J95">
            <v>1923.8342270000003</v>
          </cell>
          <cell r="K95">
            <v>480.95855675000007</v>
          </cell>
          <cell r="L95">
            <v>120.23963918750002</v>
          </cell>
          <cell r="M95">
            <v>30.059909796875004</v>
          </cell>
          <cell r="N95">
            <v>100</v>
          </cell>
          <cell r="O95">
            <v>100</v>
          </cell>
          <cell r="P95">
            <v>100</v>
          </cell>
          <cell r="Q95">
            <v>206.87119325818114</v>
          </cell>
        </row>
        <row r="96">
          <cell r="E96">
            <v>10541.601980000001</v>
          </cell>
          <cell r="F96">
            <v>28408.687708</v>
          </cell>
          <cell r="G96">
            <v>19449.7893155656</v>
          </cell>
          <cell r="H96">
            <v>62408.85768200001</v>
          </cell>
          <cell r="I96">
            <v>95294.61776800001</v>
          </cell>
          <cell r="J96">
            <v>23823.654442</v>
          </cell>
          <cell r="K96">
            <v>5955.9136105</v>
          </cell>
          <cell r="L96">
            <v>1488.978402625</v>
          </cell>
          <cell r="M96">
            <v>372.24460065625</v>
          </cell>
          <cell r="N96">
            <v>489.95192812569985</v>
          </cell>
          <cell r="O96">
            <v>152.694058676041</v>
          </cell>
          <cell r="P96">
            <v>903.9861109231522</v>
          </cell>
          <cell r="Q96">
            <v>335.44181536116736</v>
          </cell>
        </row>
      </sheetData>
      <sheetData sheetId="16">
        <row r="7">
          <cell r="D7">
            <v>4662734.062</v>
          </cell>
          <cell r="E7">
            <v>234008</v>
          </cell>
          <cell r="F7">
            <v>0</v>
          </cell>
          <cell r="G7">
            <v>4896742.062</v>
          </cell>
          <cell r="H7">
            <v>4779738.062</v>
          </cell>
          <cell r="I7">
            <v>322445.85745480825</v>
          </cell>
        </row>
        <row r="8">
          <cell r="D8">
            <v>4540202.937</v>
          </cell>
          <cell r="E8">
            <v>204903</v>
          </cell>
          <cell r="F8">
            <v>0</v>
          </cell>
          <cell r="G8">
            <v>4745105.937</v>
          </cell>
          <cell r="H8">
            <v>4642654.437</v>
          </cell>
          <cell r="I8">
            <v>313826.43825139024</v>
          </cell>
        </row>
        <row r="9">
          <cell r="D9">
            <v>1721524.7289999998</v>
          </cell>
          <cell r="E9">
            <v>96978</v>
          </cell>
          <cell r="F9">
            <v>0</v>
          </cell>
          <cell r="G9">
            <v>1818502.7289999998</v>
          </cell>
          <cell r="H9">
            <v>1770013.7289999998</v>
          </cell>
          <cell r="I9">
            <v>125415.4764222292</v>
          </cell>
        </row>
        <row r="10">
          <cell r="D10">
            <v>753786.228</v>
          </cell>
          <cell r="E10">
            <v>0</v>
          </cell>
          <cell r="F10">
            <v>0</v>
          </cell>
          <cell r="G10">
            <v>753786.228</v>
          </cell>
          <cell r="H10">
            <v>753786.228</v>
          </cell>
          <cell r="I10">
            <v>52885.845531925086</v>
          </cell>
        </row>
        <row r="11">
          <cell r="D11">
            <v>1014577.311</v>
          </cell>
          <cell r="E11">
            <v>19987</v>
          </cell>
          <cell r="F11">
            <v>0</v>
          </cell>
          <cell r="G11">
            <v>1034564.311</v>
          </cell>
          <cell r="H11">
            <v>1024570.811</v>
          </cell>
          <cell r="I11">
            <v>65238.031667344454</v>
          </cell>
        </row>
        <row r="12">
          <cell r="D12">
            <v>1050314.669</v>
          </cell>
          <cell r="E12">
            <v>87938</v>
          </cell>
          <cell r="F12">
            <v>0</v>
          </cell>
          <cell r="G12">
            <v>1138252.669</v>
          </cell>
          <cell r="H12">
            <v>1094283.669</v>
          </cell>
          <cell r="I12">
            <v>70287.08462989147</v>
          </cell>
        </row>
        <row r="13">
          <cell r="D13">
            <v>122531.125</v>
          </cell>
          <cell r="E13">
            <v>29105</v>
          </cell>
          <cell r="F13">
            <v>0</v>
          </cell>
          <cell r="G13">
            <v>151636.125</v>
          </cell>
          <cell r="H13">
            <v>137083.625</v>
          </cell>
          <cell r="I13">
            <v>8619.41920341799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18579.189</v>
          </cell>
          <cell r="E15">
            <v>29105</v>
          </cell>
          <cell r="F15">
            <v>0</v>
          </cell>
          <cell r="G15">
            <v>47684.189</v>
          </cell>
          <cell r="H15">
            <v>33131.689</v>
          </cell>
          <cell r="I15">
            <v>1320.24826953389</v>
          </cell>
        </row>
        <row r="16">
          <cell r="D16">
            <v>90962.198</v>
          </cell>
          <cell r="E16">
            <v>0</v>
          </cell>
          <cell r="F16">
            <v>0</v>
          </cell>
          <cell r="G16">
            <v>90962.198</v>
          </cell>
          <cell r="H16">
            <v>90962.198</v>
          </cell>
          <cell r="I16">
            <v>6387.971722627627</v>
          </cell>
        </row>
        <row r="17">
          <cell r="D17">
            <v>12989.738000000001</v>
          </cell>
          <cell r="E17">
            <v>0</v>
          </cell>
          <cell r="F17">
            <v>0</v>
          </cell>
          <cell r="G17">
            <v>12989.738000000001</v>
          </cell>
          <cell r="H17">
            <v>12989.738000000001</v>
          </cell>
          <cell r="I17">
            <v>911.1992112564724</v>
          </cell>
        </row>
        <row r="18">
          <cell r="D18">
            <v>2578677.024</v>
          </cell>
          <cell r="E18">
            <v>447118</v>
          </cell>
          <cell r="F18">
            <v>0</v>
          </cell>
          <cell r="G18">
            <v>3025795.024</v>
          </cell>
          <cell r="H18">
            <v>2802236.024</v>
          </cell>
          <cell r="I18">
            <v>150773.2815404266</v>
          </cell>
        </row>
        <row r="19">
          <cell r="D19">
            <v>1083043.255</v>
          </cell>
          <cell r="E19">
            <v>252246</v>
          </cell>
          <cell r="F19">
            <v>0</v>
          </cell>
          <cell r="G19">
            <v>1335289.255</v>
          </cell>
          <cell r="H19">
            <v>1209166.255</v>
          </cell>
          <cell r="I19">
            <v>69951.32536981833</v>
          </cell>
        </row>
        <row r="20">
          <cell r="D20">
            <v>500759.3</v>
          </cell>
          <cell r="E20">
            <v>17600</v>
          </cell>
          <cell r="F20">
            <v>0</v>
          </cell>
          <cell r="G20">
            <v>518359.3</v>
          </cell>
          <cell r="H20">
            <v>509559.3</v>
          </cell>
          <cell r="I20">
            <v>31215.535106617965</v>
          </cell>
        </row>
        <row r="21">
          <cell r="D21">
            <v>945891.0360000001</v>
          </cell>
          <cell r="E21">
            <v>175474</v>
          </cell>
          <cell r="F21">
            <v>0</v>
          </cell>
          <cell r="G21">
            <v>1121365.036</v>
          </cell>
          <cell r="H21">
            <v>1033628.0360000001</v>
          </cell>
          <cell r="I21">
            <v>46146.27675712611</v>
          </cell>
        </row>
        <row r="22">
          <cell r="D22">
            <v>48983.433000000005</v>
          </cell>
          <cell r="E22">
            <v>1798</v>
          </cell>
          <cell r="F22">
            <v>0</v>
          </cell>
          <cell r="G22">
            <v>50781.433000000005</v>
          </cell>
          <cell r="H22">
            <v>49882.433000000005</v>
          </cell>
          <cell r="I22">
            <v>3460.1443068641747</v>
          </cell>
        </row>
        <row r="23">
          <cell r="D23">
            <v>7241411.086</v>
          </cell>
          <cell r="E23">
            <v>681126</v>
          </cell>
          <cell r="F23">
            <v>0</v>
          </cell>
          <cell r="G23">
            <v>7922537.086</v>
          </cell>
          <cell r="H23">
            <v>7581974.086</v>
          </cell>
          <cell r="I23">
            <v>473219.13899523485</v>
          </cell>
        </row>
        <row r="24">
          <cell r="D24">
            <v>2804567.9839999997</v>
          </cell>
          <cell r="E24">
            <v>349224</v>
          </cell>
          <cell r="F24">
            <v>0</v>
          </cell>
          <cell r="G24">
            <v>3153791.9839999997</v>
          </cell>
          <cell r="H24">
            <v>2979179.9839999997</v>
          </cell>
          <cell r="I24">
            <v>195366.8017920475</v>
          </cell>
        </row>
        <row r="25">
          <cell r="D25">
            <v>1273124.717</v>
          </cell>
          <cell r="E25">
            <v>46705</v>
          </cell>
          <cell r="F25">
            <v>0</v>
          </cell>
          <cell r="G25">
            <v>1319829.717</v>
          </cell>
          <cell r="H25">
            <v>1296477.217</v>
          </cell>
          <cell r="I25">
            <v>85421.62890807693</v>
          </cell>
        </row>
        <row r="26">
          <cell r="D26">
            <v>2051430.5450000002</v>
          </cell>
          <cell r="E26">
            <v>195461</v>
          </cell>
          <cell r="F26">
            <v>0</v>
          </cell>
          <cell r="G26">
            <v>2246891.545</v>
          </cell>
          <cell r="H26">
            <v>2149161.045</v>
          </cell>
          <cell r="I26">
            <v>117772.2801470982</v>
          </cell>
        </row>
        <row r="27">
          <cell r="D27">
            <v>1112287.8399999999</v>
          </cell>
          <cell r="E27">
            <v>89736</v>
          </cell>
          <cell r="F27">
            <v>0</v>
          </cell>
          <cell r="G27">
            <v>1202023.8399999999</v>
          </cell>
          <cell r="H27">
            <v>1157155.8399999999</v>
          </cell>
          <cell r="I27">
            <v>74658.42814801213</v>
          </cell>
        </row>
      </sheetData>
      <sheetData sheetId="18">
        <row r="8">
          <cell r="E8">
            <v>767.43</v>
          </cell>
          <cell r="F8">
            <v>767.43</v>
          </cell>
          <cell r="G8">
            <v>953.57</v>
          </cell>
          <cell r="H8">
            <v>953.57</v>
          </cell>
          <cell r="I8">
            <v>1074.443</v>
          </cell>
          <cell r="J8">
            <v>1.1267583921474038</v>
          </cell>
        </row>
        <row r="9">
          <cell r="E9">
            <v>767.43</v>
          </cell>
          <cell r="F9">
            <v>767.43</v>
          </cell>
          <cell r="G9">
            <v>953.57</v>
          </cell>
          <cell r="H9">
            <v>953.57</v>
          </cell>
          <cell r="I9">
            <v>1074.443</v>
          </cell>
          <cell r="J9">
            <v>1.1267583921474038</v>
          </cell>
        </row>
        <row r="10">
          <cell r="E10">
            <v>767.43</v>
          </cell>
          <cell r="F10">
            <v>767.43</v>
          </cell>
          <cell r="G10">
            <v>953.57</v>
          </cell>
          <cell r="H10">
            <v>953.57</v>
          </cell>
          <cell r="I10">
            <v>1074.443</v>
          </cell>
          <cell r="J10">
            <v>1.1267583921474038</v>
          </cell>
        </row>
        <row r="11">
          <cell r="J11">
            <v>0</v>
          </cell>
        </row>
        <row r="12">
          <cell r="E12">
            <v>19680.4</v>
          </cell>
          <cell r="F12">
            <v>20458.53</v>
          </cell>
          <cell r="G12">
            <v>20619.9</v>
          </cell>
          <cell r="H12">
            <v>20732.339999999997</v>
          </cell>
          <cell r="I12">
            <v>20909.29</v>
          </cell>
          <cell r="J12">
            <v>1.0140345006522824</v>
          </cell>
        </row>
        <row r="13">
          <cell r="E13">
            <v>2650</v>
          </cell>
          <cell r="F13">
            <v>3360.9799999999996</v>
          </cell>
          <cell r="G13">
            <v>3139.4700000000003</v>
          </cell>
          <cell r="H13">
            <v>3163.0299999999997</v>
          </cell>
          <cell r="I13">
            <v>3294.8099999999995</v>
          </cell>
          <cell r="J13">
            <v>1.049479689246911</v>
          </cell>
        </row>
        <row r="15">
          <cell r="E15">
            <v>1573.1000000000001</v>
          </cell>
          <cell r="F15">
            <v>1990.6599999999999</v>
          </cell>
          <cell r="G15">
            <v>1823.81</v>
          </cell>
          <cell r="H15">
            <v>1847.8999999999999</v>
          </cell>
          <cell r="I15">
            <v>1966.2299999999998</v>
          </cell>
          <cell r="J15">
            <v>1.07808927465032</v>
          </cell>
        </row>
        <row r="16">
          <cell r="E16">
            <v>1076.9</v>
          </cell>
          <cell r="F16">
            <v>1370.32</v>
          </cell>
          <cell r="G16">
            <v>1315.66</v>
          </cell>
          <cell r="H16">
            <v>1315.1299999999999</v>
          </cell>
          <cell r="I16">
            <v>1328.58</v>
          </cell>
          <cell r="J16">
            <v>1.0098201663043642</v>
          </cell>
        </row>
        <row r="17">
          <cell r="E17">
            <v>318.8</v>
          </cell>
          <cell r="F17">
            <v>463.26</v>
          </cell>
          <cell r="G17">
            <v>458.45</v>
          </cell>
          <cell r="H17">
            <v>455.45</v>
          </cell>
          <cell r="I17">
            <v>458.82</v>
          </cell>
          <cell r="J17">
            <v>1.000807067291962</v>
          </cell>
        </row>
        <row r="19">
          <cell r="E19">
            <v>5.132009512001788</v>
          </cell>
          <cell r="F19">
            <v>3.310746177755685</v>
          </cell>
          <cell r="G19">
            <v>4.94008215364769</v>
          </cell>
          <cell r="H19">
            <v>4.912470082971822</v>
          </cell>
          <cell r="I19">
            <v>4.863723254113363</v>
          </cell>
          <cell r="J19">
            <v>0.9845429899423949</v>
          </cell>
        </row>
        <row r="20">
          <cell r="J20">
            <v>0</v>
          </cell>
        </row>
        <row r="22">
          <cell r="E22">
            <v>11.823787426101328</v>
          </cell>
          <cell r="F22">
            <v>7.902906573699177</v>
          </cell>
          <cell r="G22">
            <v>9.5075693191725</v>
          </cell>
          <cell r="H22">
            <v>9.361978462037989</v>
          </cell>
          <cell r="I22">
            <v>8.803649623899544</v>
          </cell>
          <cell r="J22">
            <v>0.9259621811167376</v>
          </cell>
        </row>
        <row r="23">
          <cell r="E23">
            <v>14.671742965920698</v>
          </cell>
          <cell r="F23">
            <v>14.336067487886043</v>
          </cell>
          <cell r="G23">
            <v>11.644345803627075</v>
          </cell>
          <cell r="H23">
            <v>11.626227065004983</v>
          </cell>
          <cell r="I23">
            <v>11.497990335546222</v>
          </cell>
          <cell r="J23">
            <v>0.9874311987509624</v>
          </cell>
        </row>
        <row r="24">
          <cell r="E24">
            <v>19.447929736511917</v>
          </cell>
          <cell r="F24">
            <v>16.69041143202521</v>
          </cell>
          <cell r="G24">
            <v>13.153015596030102</v>
          </cell>
          <cell r="H24">
            <v>13.107915248655178</v>
          </cell>
          <cell r="I24">
            <v>13.114075236476177</v>
          </cell>
          <cell r="J24">
            <v>0.9970394348528198</v>
          </cell>
        </row>
        <row r="26">
          <cell r="E26">
            <v>17131.6</v>
          </cell>
          <cell r="F26">
            <v>17820.4</v>
          </cell>
          <cell r="G26">
            <v>17712.221</v>
          </cell>
          <cell r="H26">
            <v>17794.43</v>
          </cell>
          <cell r="I26">
            <v>17956.728</v>
          </cell>
          <cell r="J26">
            <v>1.01380442351075</v>
          </cell>
        </row>
        <row r="27">
          <cell r="E27">
            <v>1724.1999999999998</v>
          </cell>
          <cell r="F27">
            <v>1997.46</v>
          </cell>
          <cell r="G27">
            <v>1986.392</v>
          </cell>
          <cell r="H27">
            <v>2003.6499999999999</v>
          </cell>
          <cell r="I27">
            <v>2132.105</v>
          </cell>
          <cell r="J27">
            <v>1.0733556115811984</v>
          </cell>
        </row>
        <row r="29">
          <cell r="E29">
            <v>1124.1</v>
          </cell>
          <cell r="F29">
            <v>1286.85</v>
          </cell>
          <cell r="G29">
            <v>1282.381</v>
          </cell>
          <cell r="H29">
            <v>1296.87</v>
          </cell>
          <cell r="I29">
            <v>1415.105</v>
          </cell>
          <cell r="J29">
            <v>1.1034981023580355</v>
          </cell>
        </row>
        <row r="30">
          <cell r="E30">
            <v>600.1</v>
          </cell>
          <cell r="F30">
            <v>710.61</v>
          </cell>
          <cell r="G30">
            <v>704.011</v>
          </cell>
          <cell r="H30">
            <v>706.78</v>
          </cell>
          <cell r="I30">
            <v>717</v>
          </cell>
          <cell r="J30">
            <v>1.0184499958097246</v>
          </cell>
        </row>
        <row r="31">
          <cell r="E31">
            <v>256.8</v>
          </cell>
          <cell r="F31">
            <v>385.953</v>
          </cell>
          <cell r="G31">
            <v>398.148</v>
          </cell>
          <cell r="H31">
            <v>395.75</v>
          </cell>
          <cell r="I31">
            <v>398.65</v>
          </cell>
          <cell r="J31">
            <v>1.001260837678451</v>
          </cell>
        </row>
        <row r="33">
          <cell r="E33">
            <v>775104.2999999998</v>
          </cell>
          <cell r="F33">
            <v>519803.36189999996</v>
          </cell>
          <cell r="G33">
            <v>971344.5448000001</v>
          </cell>
          <cell r="H33">
            <v>971182.4379</v>
          </cell>
          <cell r="I33">
            <v>1092676.2977099998</v>
          </cell>
          <cell r="J33">
            <v>1.1249111384415937</v>
          </cell>
        </row>
        <row r="34">
          <cell r="J34">
            <v>0</v>
          </cell>
        </row>
        <row r="36">
          <cell r="E36">
            <v>176232.2447404448</v>
          </cell>
          <cell r="F36">
            <v>151688.8885799483</v>
          </cell>
          <cell r="G36">
            <v>216084.13013022474</v>
          </cell>
          <cell r="H36">
            <v>215404.49995343864</v>
          </cell>
          <cell r="I36">
            <v>242402.64027721388</v>
          </cell>
          <cell r="J36">
            <v>1.121797515306321</v>
          </cell>
        </row>
        <row r="37">
          <cell r="E37">
            <v>185061.55075579797</v>
          </cell>
          <cell r="F37">
            <v>216546.11676906227</v>
          </cell>
          <cell r="G37">
            <v>237148.68876519598</v>
          </cell>
          <cell r="H37">
            <v>238540.54186525653</v>
          </cell>
          <cell r="I37">
            <v>265139.52825206734</v>
          </cell>
          <cell r="J37">
            <v>1.1180307579713646</v>
          </cell>
        </row>
        <row r="38">
          <cell r="E38">
            <v>111785.27680373097</v>
          </cell>
          <cell r="F38">
            <v>144796.17453163274</v>
          </cell>
          <cell r="G38">
            <v>151026.56800438324</v>
          </cell>
          <cell r="H38">
            <v>150406.43345998737</v>
          </cell>
          <cell r="I38">
            <v>168110.06975116744</v>
          </cell>
          <cell r="J38">
            <v>1.1131158707538689</v>
          </cell>
        </row>
        <row r="40">
          <cell r="E40">
            <v>41.51514161453422</v>
          </cell>
          <cell r="F40">
            <v>26.277645537176713</v>
          </cell>
          <cell r="G40">
            <v>49.55520945082103</v>
          </cell>
          <cell r="H40">
            <v>49.263916110839745</v>
          </cell>
          <cell r="I40">
            <v>54.929555612919955</v>
          </cell>
          <cell r="J40">
            <v>1.1084516889678868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3">
          <cell r="E43">
            <v>127.05085771786084</v>
          </cell>
          <cell r="F43">
            <v>82.73909290145217</v>
          </cell>
          <cell r="G43">
            <v>130.92754535553271</v>
          </cell>
          <cell r="H43">
            <v>128.607379517248</v>
          </cell>
          <cell r="I43">
            <v>135.18408608255615</v>
          </cell>
          <cell r="J43">
            <v>1.0325106585895645</v>
          </cell>
        </row>
        <row r="44">
          <cell r="E44">
            <v>201.39465747719876</v>
          </cell>
          <cell r="F44">
            <v>184.47197455345335</v>
          </cell>
          <cell r="G44">
            <v>204.00589161364346</v>
          </cell>
          <cell r="H44">
            <v>205.24383458115565</v>
          </cell>
          <cell r="I44">
            <v>225.49329680739174</v>
          </cell>
          <cell r="J44">
            <v>1.1053273757134534</v>
          </cell>
        </row>
        <row r="45">
          <cell r="E45">
            <v>435.30092213290874</v>
          </cell>
          <cell r="F45">
            <v>375.1779409536009</v>
          </cell>
          <cell r="G45">
            <v>379.3207786120388</v>
          </cell>
          <cell r="H45">
            <v>380.0541590903029</v>
          </cell>
          <cell r="I45">
            <v>421.6984064998556</v>
          </cell>
          <cell r="J45">
            <v>1.111719764055319</v>
          </cell>
        </row>
        <row r="47">
          <cell r="E47">
            <v>63883.49991644535</v>
          </cell>
          <cell r="F47">
            <v>51525.207369296</v>
          </cell>
          <cell r="G47">
            <v>93611.72330576938</v>
          </cell>
          <cell r="H47">
            <v>94559.13113978994</v>
          </cell>
          <cell r="I47">
            <v>106321.208407923</v>
          </cell>
          <cell r="J47">
            <v>1.135768092428337</v>
          </cell>
        </row>
        <row r="50">
          <cell r="E50">
            <v>33490.2647404448</v>
          </cell>
          <cell r="F50">
            <v>30956.800979948308</v>
          </cell>
          <cell r="G50">
            <v>50735.09213022474</v>
          </cell>
          <cell r="H50">
            <v>50436.88995343867</v>
          </cell>
          <cell r="I50">
            <v>56416.55697721391</v>
          </cell>
          <cell r="J50">
            <v>1.1119829413614983</v>
          </cell>
        </row>
        <row r="51">
          <cell r="E51">
            <v>30393.235176000548</v>
          </cell>
          <cell r="F51">
            <v>20568.40638934769</v>
          </cell>
          <cell r="G51">
            <v>42876.631175544644</v>
          </cell>
          <cell r="H51">
            <v>44122.24118635127</v>
          </cell>
          <cell r="I51">
            <v>49904.651430709084</v>
          </cell>
          <cell r="J51">
            <v>1.1639126037302339</v>
          </cell>
        </row>
        <row r="57">
          <cell r="E57">
            <v>33414.37557979743</v>
          </cell>
          <cell r="F57">
            <v>45216.086879714596</v>
          </cell>
          <cell r="G57">
            <v>48185.13358965135</v>
          </cell>
          <cell r="H57">
            <v>48617.44767890524</v>
          </cell>
          <cell r="I57">
            <v>51102.96414135827</v>
          </cell>
          <cell r="J57">
            <v>1.0605545805176222</v>
          </cell>
        </row>
        <row r="64">
          <cell r="E64">
            <v>64204.61680373098</v>
          </cell>
          <cell r="F64">
            <v>85458.48693163277</v>
          </cell>
          <cell r="G64">
            <v>93526.29700438326</v>
          </cell>
          <cell r="H64">
            <v>93478.30445998735</v>
          </cell>
          <cell r="I64">
            <v>103460.83444116745</v>
          </cell>
          <cell r="J64">
            <v>1.1062218622460653</v>
          </cell>
        </row>
      </sheetData>
      <sheetData sheetId="19"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H22">
            <v>160</v>
          </cell>
          <cell r="I22">
            <v>172.2</v>
          </cell>
          <cell r="J22">
            <v>275.52</v>
          </cell>
        </row>
        <row r="23">
          <cell r="H23">
            <v>130</v>
          </cell>
          <cell r="I23">
            <v>2156.14</v>
          </cell>
          <cell r="J23">
            <v>2802.982</v>
          </cell>
        </row>
        <row r="24">
          <cell r="H24">
            <v>190</v>
          </cell>
          <cell r="I24">
            <v>683.3</v>
          </cell>
          <cell r="J24">
            <v>1298.2699999999998</v>
          </cell>
        </row>
        <row r="25">
          <cell r="H25">
            <v>160</v>
          </cell>
          <cell r="I25">
            <v>1229.04</v>
          </cell>
          <cell r="J25">
            <v>1966.464</v>
          </cell>
        </row>
        <row r="26">
          <cell r="J26">
            <v>0</v>
          </cell>
        </row>
        <row r="27">
          <cell r="H27">
            <v>2300</v>
          </cell>
          <cell r="I27">
            <v>0.8</v>
          </cell>
          <cell r="J27">
            <v>18.4</v>
          </cell>
        </row>
        <row r="28">
          <cell r="J28">
            <v>6361.6359999999995</v>
          </cell>
        </row>
        <row r="29">
          <cell r="J29">
            <v>0</v>
          </cell>
        </row>
        <row r="30">
          <cell r="H30">
            <v>140</v>
          </cell>
          <cell r="I30">
            <v>113.57</v>
          </cell>
          <cell r="J30">
            <v>158.998</v>
          </cell>
        </row>
        <row r="31">
          <cell r="H31">
            <v>120</v>
          </cell>
          <cell r="I31">
            <v>1935.88</v>
          </cell>
          <cell r="J31">
            <v>2323.056</v>
          </cell>
        </row>
        <row r="32">
          <cell r="H32">
            <v>180</v>
          </cell>
          <cell r="I32">
            <v>117.44</v>
          </cell>
          <cell r="J32">
            <v>211.392</v>
          </cell>
        </row>
        <row r="33">
          <cell r="H33">
            <v>150</v>
          </cell>
          <cell r="I33">
            <v>466.69</v>
          </cell>
          <cell r="J33">
            <v>700.035</v>
          </cell>
        </row>
        <row r="34">
          <cell r="H34">
            <v>160</v>
          </cell>
          <cell r="I34">
            <v>144.94</v>
          </cell>
          <cell r="J34">
            <v>231.90400000000002</v>
          </cell>
        </row>
        <row r="35">
          <cell r="H35">
            <v>140</v>
          </cell>
          <cell r="I35">
            <v>1125.48</v>
          </cell>
          <cell r="J35">
            <v>1575.672</v>
          </cell>
        </row>
        <row r="36">
          <cell r="H36">
            <v>110</v>
          </cell>
          <cell r="I36">
            <v>11274.37</v>
          </cell>
          <cell r="J36">
            <v>12401.807000000003</v>
          </cell>
        </row>
        <row r="37">
          <cell r="H37">
            <v>470</v>
          </cell>
          <cell r="I37">
            <v>44.09</v>
          </cell>
          <cell r="J37">
            <v>207.22300000000004</v>
          </cell>
        </row>
        <row r="38">
          <cell r="H38">
            <v>350</v>
          </cell>
          <cell r="I38">
            <v>141.42</v>
          </cell>
          <cell r="J38">
            <v>494.9699999999999</v>
          </cell>
        </row>
        <row r="39">
          <cell r="J39">
            <v>3600.7039999999997</v>
          </cell>
        </row>
        <row r="40">
          <cell r="J40">
            <v>14704.353000000001</v>
          </cell>
        </row>
        <row r="41">
          <cell r="H41">
            <v>260</v>
          </cell>
          <cell r="I41">
            <v>1080.53</v>
          </cell>
          <cell r="J41">
            <v>2809.3779999999997</v>
          </cell>
        </row>
        <row r="42">
          <cell r="H42">
            <v>220</v>
          </cell>
          <cell r="I42">
            <v>3755.56</v>
          </cell>
          <cell r="J42">
            <v>8262.232</v>
          </cell>
        </row>
        <row r="43">
          <cell r="H43">
            <v>150</v>
          </cell>
          <cell r="I43">
            <v>4743.47</v>
          </cell>
          <cell r="J43">
            <v>7115.205</v>
          </cell>
        </row>
        <row r="44">
          <cell r="H44">
            <v>270</v>
          </cell>
          <cell r="I44">
            <v>17.66</v>
          </cell>
          <cell r="J44">
            <v>47.681999999999995</v>
          </cell>
        </row>
        <row r="45">
          <cell r="J45">
            <v>18234.497000000003</v>
          </cell>
        </row>
      </sheetData>
      <sheetData sheetId="20"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G13">
            <v>105</v>
          </cell>
          <cell r="H13">
            <v>129</v>
          </cell>
          <cell r="I13">
            <v>13545</v>
          </cell>
        </row>
        <row r="14">
          <cell r="G14">
            <v>75</v>
          </cell>
          <cell r="H14">
            <v>139</v>
          </cell>
          <cell r="I14">
            <v>10425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G20">
            <v>7.8</v>
          </cell>
          <cell r="H20">
            <v>251</v>
          </cell>
          <cell r="I20">
            <v>1957.8</v>
          </cell>
        </row>
        <row r="21">
          <cell r="G21">
            <v>2.1</v>
          </cell>
          <cell r="H21">
            <v>236</v>
          </cell>
          <cell r="I21">
            <v>495.6</v>
          </cell>
        </row>
        <row r="22">
          <cell r="G22">
            <v>1</v>
          </cell>
          <cell r="H22">
            <v>600</v>
          </cell>
          <cell r="I22">
            <v>600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G28">
            <v>26</v>
          </cell>
          <cell r="H28">
            <v>4</v>
          </cell>
          <cell r="I28">
            <v>104</v>
          </cell>
        </row>
        <row r="29">
          <cell r="G29">
            <v>11</v>
          </cell>
          <cell r="H29">
            <v>38</v>
          </cell>
          <cell r="I29">
            <v>418</v>
          </cell>
        </row>
        <row r="30">
          <cell r="G30">
            <v>5.5</v>
          </cell>
          <cell r="H30">
            <v>791</v>
          </cell>
          <cell r="I30">
            <v>4350.5</v>
          </cell>
        </row>
        <row r="31">
          <cell r="I31">
            <v>0</v>
          </cell>
        </row>
        <row r="32">
          <cell r="G32">
            <v>14</v>
          </cell>
          <cell r="H32">
            <v>208</v>
          </cell>
          <cell r="I32">
            <v>2912</v>
          </cell>
        </row>
        <row r="33">
          <cell r="G33">
            <v>6.4</v>
          </cell>
          <cell r="H33">
            <v>579</v>
          </cell>
          <cell r="I33">
            <v>3705.6000000000004</v>
          </cell>
        </row>
        <row r="34">
          <cell r="G34">
            <v>3.1</v>
          </cell>
          <cell r="H34">
            <v>3275</v>
          </cell>
          <cell r="I34">
            <v>10152.5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G38">
            <v>9.5</v>
          </cell>
          <cell r="H38">
            <v>170</v>
          </cell>
          <cell r="I38">
            <v>1615</v>
          </cell>
        </row>
        <row r="39">
          <cell r="G39">
            <v>4.7</v>
          </cell>
          <cell r="H39">
            <v>64</v>
          </cell>
          <cell r="I39">
            <v>300.8</v>
          </cell>
        </row>
        <row r="40">
          <cell r="G40">
            <v>2.3</v>
          </cell>
          <cell r="H40">
            <v>858</v>
          </cell>
          <cell r="I40">
            <v>1973.3999999999999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G46">
            <v>2.5</v>
          </cell>
          <cell r="H46">
            <v>22</v>
          </cell>
          <cell r="I46">
            <v>55</v>
          </cell>
        </row>
        <row r="47">
          <cell r="G47">
            <v>2.3</v>
          </cell>
          <cell r="H47">
            <v>5136</v>
          </cell>
          <cell r="I47">
            <v>11812.8</v>
          </cell>
        </row>
        <row r="48">
          <cell r="G48">
            <v>3</v>
          </cell>
          <cell r="H48">
            <v>61</v>
          </cell>
          <cell r="I48">
            <v>183</v>
          </cell>
        </row>
        <row r="49">
          <cell r="I49">
            <v>0</v>
          </cell>
        </row>
        <row r="50">
          <cell r="I50">
            <v>20133.8</v>
          </cell>
        </row>
        <row r="51">
          <cell r="I51">
            <v>15345</v>
          </cell>
        </row>
        <row r="52">
          <cell r="I52">
            <v>29127.2</v>
          </cell>
        </row>
        <row r="53">
          <cell r="I53">
            <v>0</v>
          </cell>
        </row>
      </sheetData>
      <sheetData sheetId="21"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I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I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I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I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I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I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I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I23">
            <v>0</v>
          </cell>
          <cell r="L23">
            <v>0</v>
          </cell>
          <cell r="M23">
            <v>0</v>
          </cell>
          <cell r="O23">
            <v>0</v>
          </cell>
        </row>
        <row r="24">
          <cell r="I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I25">
            <v>0</v>
          </cell>
          <cell r="L25">
            <v>0</v>
          </cell>
          <cell r="M25">
            <v>0</v>
          </cell>
          <cell r="O25">
            <v>0</v>
          </cell>
        </row>
        <row r="26"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I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I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I29">
            <v>0</v>
          </cell>
          <cell r="L29">
            <v>0</v>
          </cell>
          <cell r="M29">
            <v>0</v>
          </cell>
          <cell r="O29">
            <v>0</v>
          </cell>
        </row>
        <row r="30">
          <cell r="I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I31">
            <v>0</v>
          </cell>
          <cell r="L31">
            <v>0</v>
          </cell>
          <cell r="M31">
            <v>0</v>
          </cell>
          <cell r="O31">
            <v>0</v>
          </cell>
        </row>
        <row r="32"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I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I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I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I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I37">
            <v>0</v>
          </cell>
          <cell r="L37">
            <v>0</v>
          </cell>
          <cell r="M37">
            <v>0</v>
          </cell>
          <cell r="O37">
            <v>0</v>
          </cell>
        </row>
        <row r="38"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I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I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I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I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I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I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I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I47">
            <v>0</v>
          </cell>
          <cell r="L47">
            <v>0</v>
          </cell>
          <cell r="M47">
            <v>0</v>
          </cell>
          <cell r="O47">
            <v>0</v>
          </cell>
        </row>
        <row r="48">
          <cell r="I48">
            <v>0</v>
          </cell>
          <cell r="L48">
            <v>0</v>
          </cell>
          <cell r="M48">
            <v>0</v>
          </cell>
          <cell r="O48">
            <v>0</v>
          </cell>
        </row>
        <row r="49">
          <cell r="I49">
            <v>0</v>
          </cell>
          <cell r="L49">
            <v>0</v>
          </cell>
          <cell r="M49">
            <v>0</v>
          </cell>
          <cell r="O49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</row>
        <row r="54">
          <cell r="I54">
            <v>0</v>
          </cell>
          <cell r="L54">
            <v>0</v>
          </cell>
          <cell r="M54">
            <v>0</v>
          </cell>
          <cell r="O54">
            <v>0</v>
          </cell>
        </row>
        <row r="55">
          <cell r="I55">
            <v>0</v>
          </cell>
          <cell r="L55">
            <v>0</v>
          </cell>
          <cell r="M55">
            <v>0</v>
          </cell>
          <cell r="O55">
            <v>0</v>
          </cell>
        </row>
        <row r="56">
          <cell r="I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I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I58">
            <v>0</v>
          </cell>
          <cell r="L58">
            <v>0</v>
          </cell>
          <cell r="M58">
            <v>0</v>
          </cell>
          <cell r="O58">
            <v>0</v>
          </cell>
        </row>
        <row r="59"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O59">
            <v>0</v>
          </cell>
        </row>
        <row r="60">
          <cell r="I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I61">
            <v>0</v>
          </cell>
          <cell r="L61">
            <v>0</v>
          </cell>
          <cell r="M61">
            <v>0</v>
          </cell>
          <cell r="O61">
            <v>0</v>
          </cell>
        </row>
        <row r="62">
          <cell r="I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I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I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I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I67">
            <v>0</v>
          </cell>
          <cell r="L67">
            <v>0</v>
          </cell>
          <cell r="M67">
            <v>0</v>
          </cell>
          <cell r="O67">
            <v>0</v>
          </cell>
        </row>
        <row r="68">
          <cell r="I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I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I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I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I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I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I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I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</row>
        <row r="78">
          <cell r="I78">
            <v>0</v>
          </cell>
          <cell r="L78">
            <v>0</v>
          </cell>
          <cell r="M78">
            <v>0</v>
          </cell>
          <cell r="O78">
            <v>0</v>
          </cell>
        </row>
        <row r="79">
          <cell r="I79">
            <v>0</v>
          </cell>
          <cell r="L79">
            <v>0</v>
          </cell>
          <cell r="M79">
            <v>0</v>
          </cell>
          <cell r="O79">
            <v>0</v>
          </cell>
        </row>
        <row r="80">
          <cell r="I80">
            <v>0</v>
          </cell>
          <cell r="L80">
            <v>0</v>
          </cell>
          <cell r="M80">
            <v>0</v>
          </cell>
          <cell r="O80">
            <v>0</v>
          </cell>
        </row>
        <row r="81">
          <cell r="I81">
            <v>0</v>
          </cell>
          <cell r="L81">
            <v>0</v>
          </cell>
          <cell r="M81">
            <v>0</v>
          </cell>
          <cell r="O81">
            <v>0</v>
          </cell>
        </row>
        <row r="82">
          <cell r="I82">
            <v>0</v>
          </cell>
          <cell r="L82">
            <v>0</v>
          </cell>
          <cell r="M82">
            <v>0</v>
          </cell>
          <cell r="O82">
            <v>0</v>
          </cell>
        </row>
        <row r="83"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I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I85">
            <v>0</v>
          </cell>
          <cell r="L85">
            <v>0</v>
          </cell>
          <cell r="M85">
            <v>0</v>
          </cell>
          <cell r="O85">
            <v>0</v>
          </cell>
        </row>
        <row r="86">
          <cell r="I86">
            <v>0</v>
          </cell>
          <cell r="L86">
            <v>0</v>
          </cell>
          <cell r="M86">
            <v>0</v>
          </cell>
          <cell r="O86">
            <v>0</v>
          </cell>
        </row>
        <row r="87">
          <cell r="I87">
            <v>0</v>
          </cell>
          <cell r="L87">
            <v>0</v>
          </cell>
          <cell r="M87">
            <v>0</v>
          </cell>
          <cell r="O87">
            <v>0</v>
          </cell>
        </row>
        <row r="88">
          <cell r="I88">
            <v>0</v>
          </cell>
          <cell r="L88">
            <v>0</v>
          </cell>
          <cell r="M88">
            <v>0</v>
          </cell>
          <cell r="O88">
            <v>0</v>
          </cell>
        </row>
      </sheetData>
      <sheetData sheetId="31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  <cell r="K8" t="str">
            <v>Сводный по региону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6"/>
      <sheetName val="Форма 6_print"/>
      <sheetName val="Комментарии"/>
      <sheetName val="Проверка"/>
      <sheetName val="Проверка_back"/>
      <sheetName val="TEHSHEET"/>
      <sheetName val="et_union"/>
      <sheetName val="mod_wb"/>
      <sheetName val="AllSheetsInThisWorkbook"/>
      <sheetName val="modUpdTemplMain"/>
      <sheetName val="modfrmCheckUpdates"/>
      <sheetName val="modfrmMonthYearChoose"/>
      <sheetName val="modInfo"/>
      <sheetName val="modInstruction"/>
      <sheetName val="modfrmSetErr"/>
      <sheetName val="modServiceModule"/>
      <sheetName val="mod_00"/>
      <sheetName val="mod_01"/>
      <sheetName val="mod_02"/>
      <sheetName val="mod_Coms"/>
      <sheetName val="mod_Tit"/>
      <sheetName val="modCheck"/>
      <sheetName val="modCommandButton"/>
      <sheetName val="modfrmReestr"/>
      <sheetName val="modfrmDateChoose"/>
      <sheetName val="REESTR_MO"/>
      <sheetName val="REESTR_FILTERED"/>
      <sheetName val="REESTR_ORG_EE"/>
    </sheetNames>
    <sheetDataSet>
      <sheetData sheetId="2">
        <row r="15">
          <cell r="D15">
            <v>2015</v>
          </cell>
        </row>
        <row r="16">
          <cell r="D16" t="str">
            <v>I полугодие</v>
          </cell>
        </row>
        <row r="24">
          <cell r="D24" t="str">
            <v>ПАО "МРСК Волги"</v>
          </cell>
        </row>
        <row r="44">
          <cell r="D44" t="str">
            <v>Санаев Константин Николаевич</v>
          </cell>
        </row>
        <row r="53">
          <cell r="D53" t="str">
            <v>Борисова Ирина Викторовна</v>
          </cell>
        </row>
        <row r="54">
          <cell r="D54" t="str">
            <v>Начальник тарифного отдела</v>
          </cell>
        </row>
        <row r="55">
          <cell r="D55" t="str">
            <v>8(846)339-33-15</v>
          </cell>
        </row>
      </sheetData>
      <sheetData sheetId="8">
        <row r="2">
          <cell r="D2" t="str">
            <v>I квартал</v>
          </cell>
          <cell r="E2">
            <v>2010</v>
          </cell>
        </row>
        <row r="3">
          <cell r="D3" t="str">
            <v>I полугодие</v>
          </cell>
          <cell r="E3">
            <v>2011</v>
          </cell>
        </row>
        <row r="4">
          <cell r="D4" t="str">
            <v>9 месяцев</v>
          </cell>
          <cell r="E4">
            <v>2012</v>
          </cell>
        </row>
        <row r="5">
          <cell r="D5" t="str">
            <v>год</v>
          </cell>
          <cell r="E5">
            <v>2013</v>
          </cell>
        </row>
        <row r="6">
          <cell r="E6">
            <v>2014</v>
          </cell>
        </row>
        <row r="7">
          <cell r="E7">
            <v>2015</v>
          </cell>
        </row>
        <row r="8">
          <cell r="E8">
            <v>2016</v>
          </cell>
        </row>
        <row r="9">
          <cell r="E9">
            <v>2017</v>
          </cell>
        </row>
      </sheetData>
      <sheetData sheetId="28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Похвистневский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39">
          <cell r="B339" t="str">
            <v>городской округ Самара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СО"/>
      <sheetName val="СБЫТ"/>
      <sheetName val="Проверка"/>
      <sheetName val="modInfo"/>
      <sheetName val="TEHSHEET"/>
      <sheetName val="et_union"/>
      <sheetName val="AllSheetsInThisWorkbook"/>
      <sheetName val="mod_01"/>
      <sheetName val="mod_02"/>
      <sheetName val="mod_101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7">
        <row r="2">
          <cell r="E2" t="str">
            <v>январь</v>
          </cell>
        </row>
        <row r="3">
          <cell r="E3" t="str">
            <v>февраль</v>
          </cell>
        </row>
        <row r="4">
          <cell r="E4" t="str">
            <v>март</v>
          </cell>
        </row>
        <row r="5">
          <cell r="E5" t="str">
            <v>апрель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тоимость ТП"/>
      <sheetName val="Tch"/>
    </sheetNames>
    <sheetDataSet>
      <sheetData sheetId="2">
        <row r="3">
          <cell r="F3" t="str">
            <v>МРСК Северного Кавказа</v>
          </cell>
        </row>
        <row r="4">
          <cell r="F4" t="str">
            <v>МРСК Центра</v>
          </cell>
        </row>
        <row r="5">
          <cell r="F5" t="str">
            <v>МРСК Северо-Запада</v>
          </cell>
        </row>
        <row r="6">
          <cell r="F6" t="str">
            <v>МРСК Сибири</v>
          </cell>
        </row>
        <row r="7">
          <cell r="F7" t="str">
            <v>МРСК Урала</v>
          </cell>
        </row>
        <row r="8">
          <cell r="F8" t="str">
            <v>МРСК Юга</v>
          </cell>
        </row>
        <row r="9">
          <cell r="F9" t="str">
            <v>МРСК Центра и Приволжья</v>
          </cell>
        </row>
        <row r="10">
          <cell r="F10" t="str">
            <v>МРСК Волги</v>
          </cell>
        </row>
        <row r="11">
          <cell r="F11" t="str">
            <v>МОЭСК</v>
          </cell>
        </row>
        <row r="12">
          <cell r="F12" t="str">
            <v>Ленэнерго</v>
          </cell>
        </row>
        <row r="13">
          <cell r="F13" t="str">
            <v>Тюменьэнерго</v>
          </cell>
        </row>
        <row r="14">
          <cell r="F14" t="str">
            <v>Янтарьэнерго</v>
          </cell>
        </row>
        <row r="15">
          <cell r="F15" t="str">
            <v>Кубаньэнерго</v>
          </cell>
        </row>
        <row r="16">
          <cell r="F16" t="str">
            <v>Томская РК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Динамика СН"/>
      <sheetName val="Tch"/>
    </sheetNames>
    <sheetDataSet>
      <sheetData sheetId="2">
        <row r="3">
          <cell r="F3" t="str">
            <v>МРСК Северного Кавказа</v>
          </cell>
        </row>
        <row r="4">
          <cell r="F4" t="str">
            <v>МРСК Центра</v>
          </cell>
        </row>
        <row r="5">
          <cell r="F5" t="str">
            <v>МРСК Северо-Запада</v>
          </cell>
        </row>
        <row r="6">
          <cell r="F6" t="str">
            <v>МРСК Сибири</v>
          </cell>
        </row>
        <row r="7">
          <cell r="F7" t="str">
            <v>МРСК Урала</v>
          </cell>
        </row>
        <row r="8">
          <cell r="F8" t="str">
            <v>МРСК Юга</v>
          </cell>
        </row>
        <row r="9">
          <cell r="F9" t="str">
            <v>МРСК Центра и Приволжья</v>
          </cell>
        </row>
        <row r="10">
          <cell r="F10" t="str">
            <v>МРСК Волги</v>
          </cell>
        </row>
        <row r="11">
          <cell r="F11" t="str">
            <v>МОЭСК</v>
          </cell>
        </row>
        <row r="12">
          <cell r="F12" t="str">
            <v>Ленэнерго</v>
          </cell>
        </row>
        <row r="13">
          <cell r="F13" t="str">
            <v>Тюменьэнерго</v>
          </cell>
        </row>
        <row r="14">
          <cell r="F14" t="str">
            <v>Янтарьэнерго</v>
          </cell>
        </row>
        <row r="15">
          <cell r="F15" t="str">
            <v>Кубаньэнерго</v>
          </cell>
        </row>
        <row r="16">
          <cell r="F16" t="str">
            <v>Томская РК</v>
          </cell>
        </row>
        <row r="65">
          <cell r="C65" t="str">
            <v>Янтарьэнерго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1">
        <row r="13">
          <cell r="G13">
            <v>7808553.1681</v>
          </cell>
          <cell r="J13">
            <v>9615289.978608444</v>
          </cell>
          <cell r="L13">
            <v>9211558.398847694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</v>
          </cell>
          <cell r="T14">
            <v>11794.3455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</v>
          </cell>
          <cell r="H15">
            <v>1.123</v>
          </cell>
          <cell r="I15">
            <v>1.123</v>
          </cell>
          <cell r="J15">
            <v>89.40210233752664</v>
          </cell>
          <cell r="L15">
            <v>89.40210233752664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1.146</v>
          </cell>
          <cell r="AC15">
            <v>1.146</v>
          </cell>
          <cell r="AD15">
            <v>115.26166043865622</v>
          </cell>
          <cell r="AF15">
            <v>115.26166043865622</v>
          </cell>
        </row>
        <row r="16">
          <cell r="G16">
            <v>1019090.9705</v>
          </cell>
          <cell r="J16">
            <v>1150111.9960999999</v>
          </cell>
          <cell r="L16">
            <v>1150111.9960999999</v>
          </cell>
          <cell r="T16">
            <v>864679.2642</v>
          </cell>
          <cell r="V16">
            <v>864679.2642</v>
          </cell>
          <cell r="AD16">
            <v>941207.0025</v>
          </cell>
          <cell r="AF16">
            <v>941207.0025</v>
          </cell>
        </row>
        <row r="17">
          <cell r="G17">
            <v>294244.7103</v>
          </cell>
          <cell r="H17">
            <v>1.197</v>
          </cell>
          <cell r="I17">
            <v>1.197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</v>
          </cell>
          <cell r="J18">
            <v>786614.2768</v>
          </cell>
          <cell r="L18">
            <v>786614.2768</v>
          </cell>
          <cell r="T18">
            <v>858664.8511</v>
          </cell>
          <cell r="V18">
            <v>858664.8511</v>
          </cell>
          <cell r="AD18">
            <v>934682.0491</v>
          </cell>
          <cell r="AF18">
            <v>934682.0491</v>
          </cell>
        </row>
        <row r="19">
          <cell r="G19">
            <v>719261.6988</v>
          </cell>
          <cell r="H19">
            <v>1.093</v>
          </cell>
          <cell r="I19">
            <v>1.093</v>
          </cell>
          <cell r="J19">
            <v>786614.2768</v>
          </cell>
          <cell r="L19">
            <v>786614.2768</v>
          </cell>
          <cell r="R19">
            <v>1.092</v>
          </cell>
          <cell r="S19">
            <v>1.092</v>
          </cell>
          <cell r="T19">
            <v>858664.8511</v>
          </cell>
          <cell r="V19">
            <v>858664.8511</v>
          </cell>
          <cell r="AB19">
            <v>1.089</v>
          </cell>
          <cell r="AC19">
            <v>1.089</v>
          </cell>
          <cell r="AD19">
            <v>934682.0491</v>
          </cell>
          <cell r="AF19">
            <v>934682.0491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420.7202</v>
          </cell>
          <cell r="T21">
            <v>452.025</v>
          </cell>
          <cell r="V21">
            <v>431.7207</v>
          </cell>
          <cell r="AD21">
            <v>474.6263</v>
          </cell>
          <cell r="AF21">
            <v>443.0088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</v>
          </cell>
          <cell r="S22">
            <v>1.068</v>
          </cell>
          <cell r="T22">
            <v>0</v>
          </cell>
          <cell r="V22">
            <v>0</v>
          </cell>
          <cell r="AB22">
            <v>1.065</v>
          </cell>
          <cell r="AC22">
            <v>1.065</v>
          </cell>
          <cell r="AD22">
            <v>0</v>
          </cell>
          <cell r="AF22">
            <v>0</v>
          </cell>
        </row>
        <row r="23">
          <cell r="G23">
            <v>5584.5614</v>
          </cell>
          <cell r="H23">
            <v>0.902</v>
          </cell>
          <cell r="I23">
            <v>0.902</v>
          </cell>
          <cell r="J23">
            <v>5527.723</v>
          </cell>
          <cell r="L23">
            <v>5527.723</v>
          </cell>
          <cell r="R23">
            <v>0.994</v>
          </cell>
          <cell r="S23">
            <v>0.994</v>
          </cell>
          <cell r="T23">
            <v>6014.4131</v>
          </cell>
          <cell r="V23">
            <v>6014.4131</v>
          </cell>
          <cell r="AB23">
            <v>0.986</v>
          </cell>
          <cell r="AC23">
            <v>0.986</v>
          </cell>
          <cell r="AD23">
            <v>6524.9534</v>
          </cell>
          <cell r="AF23">
            <v>6524.9534</v>
          </cell>
        </row>
        <row r="24">
          <cell r="G24">
            <v>8827644.138600001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</v>
          </cell>
          <cell r="J30">
            <v>0</v>
          </cell>
          <cell r="L30">
            <v>0</v>
          </cell>
          <cell r="R30">
            <v>1.068</v>
          </cell>
          <cell r="S30">
            <v>1.125</v>
          </cell>
          <cell r="T30">
            <v>0</v>
          </cell>
          <cell r="V30">
            <v>0</v>
          </cell>
          <cell r="AB30">
            <v>1.065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</v>
          </cell>
          <cell r="L31">
            <v>24501.614</v>
          </cell>
          <cell r="R31">
            <v>1.125</v>
          </cell>
          <cell r="S31">
            <v>1.125</v>
          </cell>
          <cell r="T31">
            <v>27564.31575</v>
          </cell>
          <cell r="V31">
            <v>27564.31575</v>
          </cell>
          <cell r="AB31">
            <v>1.146</v>
          </cell>
          <cell r="AC31">
            <v>1.146</v>
          </cell>
          <cell r="AD31">
            <v>31588.7058495</v>
          </cell>
          <cell r="AF31">
            <v>31588.7058495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</v>
          </cell>
          <cell r="S32">
            <v>1.068</v>
          </cell>
          <cell r="T32">
            <v>679389.10416</v>
          </cell>
          <cell r="V32">
            <v>679389.10416</v>
          </cell>
          <cell r="AB32">
            <v>1.065</v>
          </cell>
          <cell r="AC32">
            <v>1.065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</v>
          </cell>
          <cell r="S33">
            <v>1.068</v>
          </cell>
          <cell r="T33">
            <v>169883.84436000002</v>
          </cell>
          <cell r="V33">
            <v>169883.84436000002</v>
          </cell>
          <cell r="AB33">
            <v>1.065</v>
          </cell>
          <cell r="AC33">
            <v>1.065</v>
          </cell>
          <cell r="AD33">
            <v>180926.2942434</v>
          </cell>
          <cell r="AF33">
            <v>180926.2942434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</v>
          </cell>
          <cell r="T34">
            <v>616403.0748</v>
          </cell>
          <cell r="V34">
            <v>645410.27832</v>
          </cell>
          <cell r="AB34">
            <v>1.02</v>
          </cell>
          <cell r="AC34">
            <v>1.065</v>
          </cell>
          <cell r="AD34">
            <v>658318.4838864</v>
          </cell>
          <cell r="AF34">
            <v>687361.9464108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</v>
          </cell>
          <cell r="S35">
            <v>1.068</v>
          </cell>
          <cell r="T35">
            <v>2220595.23336</v>
          </cell>
          <cell r="V35">
            <v>2220595.23336</v>
          </cell>
          <cell r="AB35">
            <v>1.065</v>
          </cell>
          <cell r="AC35">
            <v>1.065</v>
          </cell>
          <cell r="AD35">
            <v>2364933.9235284</v>
          </cell>
          <cell r="AF35">
            <v>2364933.9235284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</v>
          </cell>
          <cell r="V38">
            <v>313927.5996</v>
          </cell>
          <cell r="AD38">
            <v>334332.893574</v>
          </cell>
          <cell r="AF38">
            <v>334332.893574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</v>
          </cell>
          <cell r="S39">
            <v>1.068</v>
          </cell>
          <cell r="T39">
            <v>0</v>
          </cell>
          <cell r="V39">
            <v>0</v>
          </cell>
          <cell r="AB39">
            <v>1.065</v>
          </cell>
          <cell r="AC39">
            <v>1.065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</v>
          </cell>
          <cell r="S42">
            <v>1.068</v>
          </cell>
          <cell r="T42">
            <v>216063.91872000002</v>
          </cell>
          <cell r="V42">
            <v>216063.91872000002</v>
          </cell>
          <cell r="AB42">
            <v>1.065</v>
          </cell>
          <cell r="AC42">
            <v>1.065</v>
          </cell>
          <cell r="AD42">
            <v>230108.0734368</v>
          </cell>
          <cell r="AF42">
            <v>230108.0734368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</v>
          </cell>
          <cell r="S43">
            <v>1.068</v>
          </cell>
          <cell r="T43">
            <v>97863.68088000001</v>
          </cell>
          <cell r="V43">
            <v>97863.68088000001</v>
          </cell>
          <cell r="AB43">
            <v>1.065</v>
          </cell>
          <cell r="AC43">
            <v>1.065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</v>
          </cell>
          <cell r="L44">
            <v>3797166.464</v>
          </cell>
          <cell r="T44">
            <v>4027763.1720299996</v>
          </cell>
          <cell r="V44">
            <v>4056770.3755499995</v>
          </cell>
          <cell r="AD44">
            <v>4293649.6970121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20144394.85150505</v>
          </cell>
          <cell r="AF46">
            <v>18370130.7932871</v>
          </cell>
        </row>
        <row r="48">
          <cell r="G48">
            <v>9331.55</v>
          </cell>
          <cell r="J48">
            <v>9967.155</v>
          </cell>
          <cell r="L48">
            <v>9534.8853</v>
          </cell>
          <cell r="T48">
            <v>10963.8705</v>
          </cell>
          <cell r="V48">
            <v>10033.4993</v>
          </cell>
          <cell r="AD48">
            <v>12060.2576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</v>
          </cell>
          <cell r="S51">
            <v>1.068</v>
          </cell>
          <cell r="T51">
            <v>0</v>
          </cell>
          <cell r="V51">
            <v>0</v>
          </cell>
          <cell r="AB51">
            <v>1.065</v>
          </cell>
          <cell r="AC51">
            <v>1.065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</v>
          </cell>
          <cell r="S52">
            <v>1.068</v>
          </cell>
          <cell r="AB52">
            <v>1.065</v>
          </cell>
          <cell r="AC52">
            <v>1.065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20144394.85150505</v>
          </cell>
          <cell r="AF53">
            <v>18370130.7932871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132.2146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1.14</v>
          </cell>
          <cell r="J58">
            <v>0</v>
          </cell>
          <cell r="L58">
            <v>0</v>
          </cell>
          <cell r="R58">
            <v>1.152325010383152</v>
          </cell>
          <cell r="S58">
            <v>1.15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4">
        <row r="5">
          <cell r="G5">
            <v>7855966.1096</v>
          </cell>
          <cell r="L5">
            <v>12550382.6187</v>
          </cell>
        </row>
        <row r="6">
          <cell r="G6">
            <v>7834362.1096</v>
          </cell>
          <cell r="L6">
            <v>1019090.9705</v>
          </cell>
        </row>
        <row r="7">
          <cell r="G7">
            <v>7834362.1096</v>
          </cell>
          <cell r="L7">
            <v>0</v>
          </cell>
        </row>
        <row r="8">
          <cell r="G8">
            <v>10141.55</v>
          </cell>
          <cell r="L8">
            <v>1019090.9705</v>
          </cell>
        </row>
        <row r="9">
          <cell r="G9">
            <v>772.5015</v>
          </cell>
        </row>
        <row r="10">
          <cell r="G10">
            <v>0</v>
          </cell>
        </row>
        <row r="11">
          <cell r="G11">
            <v>0</v>
          </cell>
        </row>
        <row r="12">
          <cell r="L12">
            <v>3722738.4801</v>
          </cell>
        </row>
        <row r="13">
          <cell r="L13">
            <v>3332827</v>
          </cell>
        </row>
        <row r="14">
          <cell r="L14">
            <v>312943.5201</v>
          </cell>
        </row>
        <row r="15">
          <cell r="L15">
            <v>0</v>
          </cell>
        </row>
        <row r="16">
          <cell r="G16">
            <v>21604</v>
          </cell>
          <cell r="L16">
            <v>-76967.96</v>
          </cell>
        </row>
        <row r="17">
          <cell r="G17">
            <v>556024.4113</v>
          </cell>
          <cell r="L17">
            <v>0</v>
          </cell>
        </row>
        <row r="18">
          <cell r="G18">
            <v>138498.0472</v>
          </cell>
          <cell r="L18">
            <v>7808553.1681</v>
          </cell>
        </row>
        <row r="19">
          <cell r="G19">
            <v>563953.92</v>
          </cell>
          <cell r="L19">
            <v>764.1585</v>
          </cell>
        </row>
        <row r="20">
          <cell r="L20">
            <v>9331.55</v>
          </cell>
        </row>
        <row r="21">
          <cell r="G21">
            <v>2922631.4846</v>
          </cell>
          <cell r="L21">
            <v>10218.5</v>
          </cell>
        </row>
        <row r="22">
          <cell r="L22">
            <v>9808.5</v>
          </cell>
        </row>
        <row r="23">
          <cell r="G23">
            <v>1202947.2238</v>
          </cell>
          <cell r="L23">
            <v>410</v>
          </cell>
        </row>
        <row r="24">
          <cell r="G24">
            <v>253007.0955</v>
          </cell>
        </row>
        <row r="25">
          <cell r="G25">
            <v>945210.195</v>
          </cell>
        </row>
        <row r="26">
          <cell r="G26">
            <v>708593</v>
          </cell>
        </row>
        <row r="27">
          <cell r="G27">
            <v>236617.195</v>
          </cell>
        </row>
        <row r="28">
          <cell r="G28">
            <v>306.3</v>
          </cell>
        </row>
        <row r="29">
          <cell r="G29">
            <v>4729.9333</v>
          </cell>
        </row>
        <row r="30">
          <cell r="G30">
            <v>1719684.2607</v>
          </cell>
        </row>
        <row r="32">
          <cell r="G32">
            <v>12037073.9727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12037073.9727</v>
          </cell>
        </row>
        <row r="37">
          <cell r="G37">
            <v>72051.1881</v>
          </cell>
        </row>
        <row r="39">
          <cell r="G39">
            <v>72051.1881</v>
          </cell>
        </row>
        <row r="40">
          <cell r="G40">
            <v>197229.0026</v>
          </cell>
        </row>
        <row r="41">
          <cell r="G41">
            <v>97362.4553</v>
          </cell>
        </row>
        <row r="42">
          <cell r="G42">
            <v>366642.646</v>
          </cell>
        </row>
        <row r="43">
          <cell r="G43">
            <v>-146666</v>
          </cell>
        </row>
        <row r="45">
          <cell r="G45">
            <v>12550382.6187</v>
          </cell>
        </row>
        <row r="47">
          <cell r="G47">
            <v>9331.55</v>
          </cell>
        </row>
        <row r="49">
          <cell r="G49">
            <v>134.4941</v>
          </cell>
        </row>
        <row r="52">
          <cell r="G52">
            <v>6563730</v>
          </cell>
        </row>
        <row r="53">
          <cell r="G53">
            <v>6562183</v>
          </cell>
        </row>
        <row r="54">
          <cell r="G54">
            <v>6514215</v>
          </cell>
        </row>
        <row r="55">
          <cell r="G55">
            <v>8472.5</v>
          </cell>
        </row>
        <row r="56">
          <cell r="G56">
            <v>76.8866</v>
          </cell>
        </row>
        <row r="57">
          <cell r="G57">
            <v>47968</v>
          </cell>
        </row>
        <row r="58">
          <cell r="G58">
            <v>62.6</v>
          </cell>
        </row>
        <row r="59">
          <cell r="G59">
            <v>76.6262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1547</v>
          </cell>
        </row>
        <row r="64">
          <cell r="G64">
            <v>63170</v>
          </cell>
        </row>
        <row r="65">
          <cell r="G65">
            <v>15824</v>
          </cell>
        </row>
        <row r="66">
          <cell r="G66">
            <v>4537</v>
          </cell>
        </row>
        <row r="67">
          <cell r="G67">
            <v>4490732</v>
          </cell>
        </row>
        <row r="68">
          <cell r="G68">
            <v>475688</v>
          </cell>
        </row>
        <row r="70">
          <cell r="G70">
            <v>247612</v>
          </cell>
        </row>
        <row r="71">
          <cell r="G71">
            <v>242969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4643</v>
          </cell>
        </row>
        <row r="78">
          <cell r="G78">
            <v>228076</v>
          </cell>
        </row>
        <row r="80">
          <cell r="G80">
            <v>11613681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11613681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14655</v>
          </cell>
        </row>
        <row r="89">
          <cell r="G89">
            <v>5494</v>
          </cell>
        </row>
        <row r="90">
          <cell r="G90">
            <v>20149</v>
          </cell>
        </row>
        <row r="91">
          <cell r="G91">
            <v>11633830</v>
          </cell>
        </row>
        <row r="93">
          <cell r="G93">
            <v>8535.05</v>
          </cell>
        </row>
        <row r="94">
          <cell r="G94">
            <v>8535.05</v>
          </cell>
        </row>
        <row r="95">
          <cell r="G95">
            <v>8535.05</v>
          </cell>
        </row>
        <row r="96">
          <cell r="G96">
            <v>0</v>
          </cell>
        </row>
        <row r="97">
          <cell r="G97">
            <v>136.3065</v>
          </cell>
        </row>
        <row r="100">
          <cell r="G100">
            <v>640230</v>
          </cell>
        </row>
        <row r="101">
          <cell r="G101">
            <v>619959</v>
          </cell>
        </row>
        <row r="102">
          <cell r="G102">
            <v>619959</v>
          </cell>
        </row>
        <row r="103">
          <cell r="G103">
            <v>810</v>
          </cell>
        </row>
        <row r="104">
          <cell r="G104">
            <v>76.5381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20271</v>
          </cell>
        </row>
        <row r="112">
          <cell r="G112">
            <v>531346</v>
          </cell>
        </row>
        <row r="113">
          <cell r="G113">
            <v>132837</v>
          </cell>
        </row>
        <row r="114">
          <cell r="G114">
            <v>560245</v>
          </cell>
        </row>
        <row r="115">
          <cell r="G115">
            <v>0</v>
          </cell>
        </row>
        <row r="116">
          <cell r="G116">
            <v>2771146</v>
          </cell>
        </row>
        <row r="118">
          <cell r="G118">
            <v>1056036</v>
          </cell>
        </row>
        <row r="119">
          <cell r="G119">
            <v>22623</v>
          </cell>
        </row>
        <row r="120">
          <cell r="G120">
            <v>1032969</v>
          </cell>
        </row>
        <row r="121">
          <cell r="G121">
            <v>719262</v>
          </cell>
        </row>
        <row r="122">
          <cell r="G122">
            <v>313707</v>
          </cell>
        </row>
        <row r="123">
          <cell r="G123">
            <v>410</v>
          </cell>
        </row>
        <row r="125">
          <cell r="G125">
            <v>444</v>
          </cell>
        </row>
        <row r="126">
          <cell r="G126">
            <v>1715110</v>
          </cell>
        </row>
        <row r="128">
          <cell r="G128">
            <v>4635804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4635804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174417</v>
          </cell>
        </row>
        <row r="137">
          <cell r="G137">
            <v>80144</v>
          </cell>
        </row>
        <row r="138">
          <cell r="G138">
            <v>254561</v>
          </cell>
        </row>
        <row r="139">
          <cell r="G139">
            <v>4890365</v>
          </cell>
        </row>
        <row r="141">
          <cell r="G141">
            <v>9331.05</v>
          </cell>
        </row>
        <row r="143">
          <cell r="G143">
            <v>9331</v>
          </cell>
        </row>
        <row r="144">
          <cell r="G144">
            <v>0</v>
          </cell>
        </row>
        <row r="145">
          <cell r="G145">
            <v>52.4096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0</v>
          </cell>
        </row>
        <row r="193">
          <cell r="G193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ФСТ-варианты"/>
      <sheetName val="Баланс РЕГИОНА"/>
      <sheetName val="ФСТ-17.07.08"/>
      <sheetName val="Анализ предельного"/>
      <sheetName val="НВВ-Пучковой"/>
      <sheetName val="Особое мнение"/>
      <sheetName val="ФСТ-с КВ-85"/>
      <sheetName val="ФСТ-с КВ-280"/>
      <sheetName val="ФСТ-полно без КВ"/>
      <sheetName val="Сводная"/>
      <sheetName val="Смета -по видам без потерь"/>
      <sheetName val="Смета 2007-2009-под АРМ "/>
      <sheetName val="Смета 2007-2009-без потерь"/>
      <sheetName val="Самара -2007"/>
      <sheetName val="Прочие расходы+ОСЗ"/>
      <sheetName val="Прибыль для АРМ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Резервный фонд"/>
      <sheetName val="Смета -по видам"/>
      <sheetName val="РСК"/>
      <sheetName val="Смета передача 2007-2009"/>
      <sheetName val="Формат"/>
      <sheetName val="TEHSHEET"/>
    </sheetNames>
    <sheetDataSet>
      <sheetData sheetId="18">
        <row r="13">
          <cell r="E13" t="str">
            <v>Самарская область</v>
          </cell>
        </row>
        <row r="21">
          <cell r="D21" t="str">
            <v>ОАО "МРСК Волги"</v>
          </cell>
          <cell r="I21">
            <v>6450609636</v>
          </cell>
        </row>
        <row r="27">
          <cell r="F27" t="str">
            <v>Предложение организации</v>
          </cell>
        </row>
      </sheetData>
      <sheetData sheetId="21">
        <row r="15">
          <cell r="G15">
            <v>806.7</v>
          </cell>
          <cell r="H15">
            <v>732.1</v>
          </cell>
          <cell r="L15">
            <v>1178.06</v>
          </cell>
          <cell r="M15">
            <v>782.73</v>
          </cell>
          <cell r="Q15">
            <v>1023.81</v>
          </cell>
          <cell r="R15">
            <v>865.23</v>
          </cell>
          <cell r="V15">
            <v>1023.81</v>
          </cell>
          <cell r="W15">
            <v>895.63</v>
          </cell>
          <cell r="AA15">
            <v>1027.07</v>
          </cell>
          <cell r="AB15">
            <v>908.52</v>
          </cell>
        </row>
        <row r="16">
          <cell r="H16">
            <v>263</v>
          </cell>
          <cell r="M16">
            <v>546.49</v>
          </cell>
          <cell r="R16">
            <v>368.03</v>
          </cell>
          <cell r="W16">
            <v>378.03</v>
          </cell>
          <cell r="AB16">
            <v>378.03</v>
          </cell>
        </row>
        <row r="17">
          <cell r="I17">
            <v>318.8</v>
          </cell>
          <cell r="N17">
            <v>463.26</v>
          </cell>
          <cell r="S17">
            <v>458.45</v>
          </cell>
          <cell r="X17">
            <v>455.45</v>
          </cell>
          <cell r="AC17">
            <v>458.82</v>
          </cell>
        </row>
        <row r="18">
          <cell r="F18">
            <v>9909.5</v>
          </cell>
          <cell r="G18">
            <v>521.1</v>
          </cell>
          <cell r="K18">
            <v>10539.57</v>
          </cell>
          <cell r="L18">
            <v>488.73</v>
          </cell>
          <cell r="P18">
            <v>12745.5</v>
          </cell>
          <cell r="Q18">
            <v>450</v>
          </cell>
          <cell r="U18">
            <v>10733.38</v>
          </cell>
          <cell r="V18">
            <v>497.53</v>
          </cell>
          <cell r="Z18">
            <v>10774.87</v>
          </cell>
          <cell r="AA18">
            <v>608.17</v>
          </cell>
        </row>
        <row r="19">
          <cell r="F19">
            <v>9770.9</v>
          </cell>
          <cell r="G19">
            <v>245.3</v>
          </cell>
          <cell r="H19">
            <v>81.8</v>
          </cell>
          <cell r="K19">
            <v>9918.96</v>
          </cell>
          <cell r="L19">
            <v>323.87</v>
          </cell>
          <cell r="M19">
            <v>41.1</v>
          </cell>
          <cell r="P19">
            <v>7874.4</v>
          </cell>
          <cell r="Q19">
            <v>350</v>
          </cell>
          <cell r="R19">
            <v>82.4</v>
          </cell>
          <cell r="U19">
            <v>9998.96</v>
          </cell>
          <cell r="V19">
            <v>326.56</v>
          </cell>
          <cell r="W19">
            <v>41.47</v>
          </cell>
          <cell r="Z19">
            <v>10134.42</v>
          </cell>
          <cell r="AA19">
            <v>330.99</v>
          </cell>
          <cell r="AB19">
            <v>42.03</v>
          </cell>
        </row>
        <row r="25">
          <cell r="F25">
            <v>17056.6</v>
          </cell>
          <cell r="G25">
            <v>1124.1</v>
          </cell>
          <cell r="H25">
            <v>600.1</v>
          </cell>
          <cell r="I25">
            <v>256.8</v>
          </cell>
          <cell r="K25">
            <v>17820.4</v>
          </cell>
          <cell r="L25">
            <v>1286.85</v>
          </cell>
          <cell r="M25">
            <v>710.61</v>
          </cell>
          <cell r="N25">
            <v>385.953</v>
          </cell>
          <cell r="P25">
            <v>17712.221</v>
          </cell>
          <cell r="Q25">
            <v>1282.381</v>
          </cell>
          <cell r="R25">
            <v>704.011</v>
          </cell>
          <cell r="S25">
            <v>398.148</v>
          </cell>
          <cell r="U25">
            <v>15585</v>
          </cell>
          <cell r="V25">
            <v>1223</v>
          </cell>
          <cell r="W25">
            <v>706.78</v>
          </cell>
          <cell r="X25">
            <v>395.75</v>
          </cell>
          <cell r="Z25">
            <v>15626.77</v>
          </cell>
          <cell r="AA25">
            <v>1348.09</v>
          </cell>
          <cell r="AB25">
            <v>717</v>
          </cell>
          <cell r="AC25">
            <v>398.65</v>
          </cell>
        </row>
        <row r="27">
          <cell r="K27">
            <v>5263.5</v>
          </cell>
          <cell r="U27">
            <v>5316.14</v>
          </cell>
          <cell r="V27">
            <v>0</v>
          </cell>
          <cell r="Z27">
            <v>5265.4</v>
          </cell>
          <cell r="AA27">
            <v>103.9</v>
          </cell>
        </row>
        <row r="28">
          <cell r="K28">
            <v>1189.24</v>
          </cell>
          <cell r="U28">
            <v>1201.13</v>
          </cell>
          <cell r="V28" t="str">
            <v> </v>
          </cell>
          <cell r="Z28">
            <v>1213.14</v>
          </cell>
          <cell r="AA28" t="str">
            <v> </v>
          </cell>
        </row>
        <row r="29">
          <cell r="F29">
            <v>75</v>
          </cell>
          <cell r="U29">
            <v>2209.43</v>
          </cell>
          <cell r="V29">
            <v>73.87</v>
          </cell>
          <cell r="Z29">
            <v>2329.958</v>
          </cell>
          <cell r="AA29">
            <v>67.015</v>
          </cell>
        </row>
      </sheetData>
      <sheetData sheetId="22">
        <row r="15">
          <cell r="G15">
            <v>126.5</v>
          </cell>
          <cell r="H15">
            <v>128.4</v>
          </cell>
          <cell r="L15">
            <v>143.5</v>
          </cell>
          <cell r="M15">
            <v>143.49</v>
          </cell>
          <cell r="Q15">
            <v>146.2</v>
          </cell>
          <cell r="R15">
            <v>148.32</v>
          </cell>
          <cell r="V15">
            <v>146.7</v>
          </cell>
          <cell r="W15">
            <v>148.51</v>
          </cell>
          <cell r="AA15">
            <v>147.85</v>
          </cell>
          <cell r="AB15">
            <v>150.5</v>
          </cell>
        </row>
        <row r="16">
          <cell r="H16">
            <v>64.1</v>
          </cell>
          <cell r="M16">
            <v>52.9</v>
          </cell>
          <cell r="R16">
            <v>54.7</v>
          </cell>
          <cell r="W16">
            <v>54.9</v>
          </cell>
          <cell r="AB16">
            <v>55.2</v>
          </cell>
        </row>
        <row r="17">
          <cell r="I17">
            <v>86</v>
          </cell>
          <cell r="N17">
            <v>65.35</v>
          </cell>
          <cell r="S17">
            <v>63.74</v>
          </cell>
          <cell r="X17">
            <v>63.8</v>
          </cell>
          <cell r="AC17">
            <v>63.78</v>
          </cell>
        </row>
        <row r="18">
          <cell r="F18">
            <v>1326.3</v>
          </cell>
          <cell r="G18">
            <v>71.3</v>
          </cell>
          <cell r="H18">
            <v>11</v>
          </cell>
          <cell r="K18">
            <v>1599.95</v>
          </cell>
          <cell r="L18">
            <v>66.67</v>
          </cell>
          <cell r="P18">
            <v>1664.07</v>
          </cell>
          <cell r="Q18">
            <v>67.59</v>
          </cell>
          <cell r="U18">
            <v>1666.19</v>
          </cell>
          <cell r="V18">
            <v>69.43</v>
          </cell>
          <cell r="Z18">
            <v>1674.14</v>
          </cell>
          <cell r="AA18">
            <v>88.85</v>
          </cell>
        </row>
        <row r="19">
          <cell r="F19">
            <v>1277.2</v>
          </cell>
          <cell r="G19">
            <v>54.7</v>
          </cell>
          <cell r="K19">
            <v>988</v>
          </cell>
          <cell r="L19">
            <v>47.35</v>
          </cell>
          <cell r="M19">
            <v>16.83</v>
          </cell>
          <cell r="P19">
            <v>1026.7</v>
          </cell>
          <cell r="Q19">
            <v>49.21</v>
          </cell>
          <cell r="R19">
            <v>17.36</v>
          </cell>
          <cell r="U19">
            <v>1028.89</v>
          </cell>
          <cell r="V19">
            <v>49.31</v>
          </cell>
          <cell r="W19">
            <v>17.54</v>
          </cell>
          <cell r="Z19">
            <v>1045.11</v>
          </cell>
          <cell r="AA19">
            <v>50.09</v>
          </cell>
          <cell r="AB19">
            <v>17.81</v>
          </cell>
        </row>
        <row r="21">
          <cell r="F21">
            <v>122.3</v>
          </cell>
          <cell r="G21">
            <v>25.4</v>
          </cell>
          <cell r="H21">
            <v>24.7</v>
          </cell>
          <cell r="I21">
            <v>16.7</v>
          </cell>
          <cell r="K21">
            <v>80.1</v>
          </cell>
          <cell r="L21">
            <v>20.4</v>
          </cell>
          <cell r="M21">
            <v>30.1</v>
          </cell>
          <cell r="N21">
            <v>10.78</v>
          </cell>
          <cell r="P21">
            <v>124.59</v>
          </cell>
          <cell r="Q21">
            <v>25</v>
          </cell>
          <cell r="R21">
            <v>25.65</v>
          </cell>
          <cell r="S21">
            <v>8.38</v>
          </cell>
          <cell r="U21">
            <v>124.84</v>
          </cell>
          <cell r="V21">
            <v>24.8</v>
          </cell>
          <cell r="W21">
            <v>25.62</v>
          </cell>
          <cell r="X21">
            <v>8.36</v>
          </cell>
          <cell r="Z21">
            <v>125.45</v>
          </cell>
          <cell r="AA21">
            <v>24.9</v>
          </cell>
          <cell r="AB21">
            <v>25.62</v>
          </cell>
          <cell r="AC21">
            <v>8.36</v>
          </cell>
        </row>
        <row r="25">
          <cell r="F25">
            <v>2214.92</v>
          </cell>
          <cell r="G25">
            <v>163</v>
          </cell>
          <cell r="H25">
            <v>92.8</v>
          </cell>
          <cell r="I25">
            <v>69.3</v>
          </cell>
          <cell r="K25">
            <v>2220.86</v>
          </cell>
          <cell r="L25">
            <v>184.22</v>
          </cell>
          <cell r="M25">
            <v>117.77</v>
          </cell>
          <cell r="N25">
            <v>54.57</v>
          </cell>
          <cell r="P25">
            <v>2271.66</v>
          </cell>
          <cell r="Q25">
            <v>183.3</v>
          </cell>
          <cell r="R25">
            <v>130.99</v>
          </cell>
          <cell r="S25">
            <v>55.36</v>
          </cell>
          <cell r="U25">
            <v>1945.73</v>
          </cell>
          <cell r="V25">
            <v>176.42</v>
          </cell>
          <cell r="W25">
            <v>131.53</v>
          </cell>
          <cell r="X25">
            <v>55.44</v>
          </cell>
          <cell r="Z25">
            <v>1953.94</v>
          </cell>
          <cell r="AA25">
            <v>197</v>
          </cell>
          <cell r="AB25">
            <v>134.11</v>
          </cell>
          <cell r="AC25">
            <v>55.42</v>
          </cell>
        </row>
        <row r="27">
          <cell r="K27">
            <v>671.47</v>
          </cell>
          <cell r="U27">
            <v>685.35</v>
          </cell>
          <cell r="Z27">
            <v>671.8</v>
          </cell>
          <cell r="AA27">
            <v>18.7</v>
          </cell>
        </row>
        <row r="28">
          <cell r="K28">
            <v>151.71</v>
          </cell>
          <cell r="U28">
            <v>154.85</v>
          </cell>
          <cell r="Z28">
            <v>157.71</v>
          </cell>
        </row>
        <row r="29">
          <cell r="F29">
            <v>11.3766666666667</v>
          </cell>
          <cell r="U29">
            <v>329.3</v>
          </cell>
          <cell r="V29">
            <v>9.32</v>
          </cell>
          <cell r="Z29">
            <v>341.51</v>
          </cell>
          <cell r="AA29">
            <v>9.686575342465753</v>
          </cell>
        </row>
      </sheetData>
      <sheetData sheetId="23">
        <row r="10">
          <cell r="E10">
            <v>2740.5</v>
          </cell>
          <cell r="F10">
            <v>2718.8</v>
          </cell>
          <cell r="G10">
            <v>2824.93</v>
          </cell>
          <cell r="H10">
            <v>2831.36</v>
          </cell>
          <cell r="I10">
            <v>2876</v>
          </cell>
          <cell r="J10">
            <v>101.80783240646672</v>
          </cell>
          <cell r="K10">
            <v>101.57662748643762</v>
          </cell>
          <cell r="L10">
            <v>104.94435322021529</v>
          </cell>
          <cell r="M10">
            <v>105.78196263057231</v>
          </cell>
        </row>
        <row r="11">
          <cell r="E11">
            <v>2551.396666666667</v>
          </cell>
          <cell r="F11">
            <v>2577.42</v>
          </cell>
          <cell r="G11">
            <v>2641.31</v>
          </cell>
          <cell r="H11">
            <v>2647.7400000000002</v>
          </cell>
          <cell r="I11">
            <v>2691.666575342466</v>
          </cell>
          <cell r="J11">
            <v>101.90650000728677</v>
          </cell>
          <cell r="K11">
            <v>101.65902148029889</v>
          </cell>
          <cell r="L11">
            <v>105.4977695357366</v>
          </cell>
          <cell r="M11">
            <v>104.43259442940871</v>
          </cell>
        </row>
        <row r="12">
          <cell r="E12">
            <v>2540.0200000000004</v>
          </cell>
          <cell r="F12">
            <v>2577.42</v>
          </cell>
          <cell r="G12">
            <v>2641.31</v>
          </cell>
          <cell r="H12">
            <v>2309.1200000000003</v>
          </cell>
          <cell r="I12">
            <v>2340.4700000000003</v>
          </cell>
          <cell r="J12">
            <v>88.61019721274673</v>
          </cell>
          <cell r="K12">
            <v>101.35766006097559</v>
          </cell>
          <cell r="L12">
            <v>92.14376264753821</v>
          </cell>
          <cell r="M12">
            <v>90.80669817103927</v>
          </cell>
        </row>
        <row r="13">
          <cell r="E13">
            <v>3231124.0040882714</v>
          </cell>
          <cell r="F13">
            <v>3553908.560343756</v>
          </cell>
          <cell r="G13">
            <v>3557414.0686568497</v>
          </cell>
          <cell r="H13">
            <v>4095972.176058241</v>
          </cell>
          <cell r="I13">
            <v>5011109.2046112</v>
          </cell>
          <cell r="J13">
            <v>140.86381590387123</v>
          </cell>
          <cell r="K13">
            <v>122.34236438182158</v>
          </cell>
          <cell r="L13">
            <v>155.08873067919248</v>
          </cell>
          <cell r="M13">
            <v>141.002761312646</v>
          </cell>
        </row>
        <row r="14">
          <cell r="E14">
            <v>1651039.0040882714</v>
          </cell>
          <cell r="F14">
            <v>2033568.5603437559</v>
          </cell>
          <cell r="G14">
            <v>1819752.0686568497</v>
          </cell>
          <cell r="H14">
            <v>2367611.176058241</v>
          </cell>
          <cell r="I14">
            <v>2920748.2046112</v>
          </cell>
          <cell r="J14">
            <v>160.50253520343517</v>
          </cell>
          <cell r="K14">
            <v>123.36266335225949</v>
          </cell>
          <cell r="L14">
            <v>176.90364657521104</v>
          </cell>
          <cell r="M14">
            <v>143.62673880626255</v>
          </cell>
        </row>
        <row r="15">
          <cell r="E15">
            <v>1569386.0040882714</v>
          </cell>
          <cell r="F15">
            <v>1781290.0568508545</v>
          </cell>
          <cell r="G15">
            <v>1732383.0686568497</v>
          </cell>
          <cell r="H15">
            <v>2214921.176058241</v>
          </cell>
          <cell r="I15">
            <v>2726288.2046112</v>
          </cell>
        </row>
        <row r="16">
          <cell r="F16">
            <v>123.16901995096859</v>
          </cell>
          <cell r="G16">
            <v>110.2185995697748</v>
          </cell>
          <cell r="H16">
            <v>130.10625001271538</v>
          </cell>
          <cell r="I16">
            <v>160.50253520343517</v>
          </cell>
        </row>
        <row r="17">
          <cell r="G17">
            <v>89.4856511918751</v>
          </cell>
          <cell r="H17">
            <v>116.42642506520747</v>
          </cell>
          <cell r="I17">
            <v>123.36266335225949</v>
          </cell>
          <cell r="J17">
            <v>137.85747961731352</v>
          </cell>
          <cell r="K17">
            <v>105.95761510599266</v>
          </cell>
        </row>
        <row r="18">
          <cell r="E18">
            <v>154469</v>
          </cell>
          <cell r="F18">
            <v>160390.88499999998</v>
          </cell>
          <cell r="G18">
            <v>165282</v>
          </cell>
          <cell r="H18">
            <v>170220.89899999998</v>
          </cell>
          <cell r="I18">
            <v>261624.1236</v>
          </cell>
          <cell r="J18">
            <v>158.28954368896794</v>
          </cell>
          <cell r="K18">
            <v>153.6968287307659</v>
          </cell>
          <cell r="L18">
            <v>169.36998595187382</v>
          </cell>
          <cell r="M18">
            <v>163.11657835169376</v>
          </cell>
        </row>
        <row r="19">
          <cell r="E19">
            <v>34499</v>
          </cell>
          <cell r="F19">
            <v>39165.077</v>
          </cell>
          <cell r="G19">
            <v>36914</v>
          </cell>
          <cell r="H19">
            <v>48853.2</v>
          </cell>
          <cell r="I19">
            <v>58038.22359999999</v>
          </cell>
          <cell r="J19">
            <v>157.2255068537682</v>
          </cell>
          <cell r="K19">
            <v>118.80127320216485</v>
          </cell>
          <cell r="L19">
            <v>168.23161135105363</v>
          </cell>
          <cell r="M19">
            <v>148.18871312317347</v>
          </cell>
        </row>
        <row r="20">
          <cell r="E20">
            <v>119970</v>
          </cell>
          <cell r="F20">
            <v>121225.80799999999</v>
          </cell>
          <cell r="G20">
            <v>128368</v>
          </cell>
          <cell r="H20">
            <v>121367.699</v>
          </cell>
          <cell r="I20">
            <v>203585.9</v>
          </cell>
          <cell r="J20">
            <v>158.59552224853545</v>
          </cell>
          <cell r="K20">
            <v>167.74306646449645</v>
          </cell>
          <cell r="L20">
            <v>169.69734100191712</v>
          </cell>
          <cell r="M20">
            <v>167.93940445420665</v>
          </cell>
        </row>
        <row r="21">
          <cell r="E21">
            <v>32762</v>
          </cell>
          <cell r="F21">
            <v>27456.92</v>
          </cell>
          <cell r="G21">
            <v>33759.3</v>
          </cell>
          <cell r="H21">
            <v>33738</v>
          </cell>
          <cell r="I21">
            <v>38973.1</v>
          </cell>
          <cell r="J21">
            <v>115.44404060510732</v>
          </cell>
          <cell r="K21">
            <v>115.51692453613136</v>
          </cell>
          <cell r="L21">
            <v>118.95824430742934</v>
          </cell>
          <cell r="M21">
            <v>141.94272336445604</v>
          </cell>
        </row>
        <row r="22">
          <cell r="E22">
            <v>27749</v>
          </cell>
          <cell r="F22">
            <v>24008.92</v>
          </cell>
          <cell r="G22">
            <v>28459.3</v>
          </cell>
          <cell r="H22">
            <v>28492</v>
          </cell>
          <cell r="I22">
            <v>32846.1</v>
          </cell>
          <cell r="J22">
            <v>115.41429339442641</v>
          </cell>
          <cell r="K22">
            <v>115.281833497122</v>
          </cell>
          <cell r="L22">
            <v>118.36858985909402</v>
          </cell>
          <cell r="M22">
            <v>136.80790306269503</v>
          </cell>
        </row>
        <row r="23">
          <cell r="E23">
            <v>5013</v>
          </cell>
          <cell r="F23">
            <v>3448</v>
          </cell>
          <cell r="G23">
            <v>5300</v>
          </cell>
          <cell r="H23">
            <v>5246</v>
          </cell>
          <cell r="I23">
            <v>6127</v>
          </cell>
          <cell r="J23">
            <v>115.60377358490565</v>
          </cell>
          <cell r="L23">
            <v>122.22222222222223</v>
          </cell>
        </row>
        <row r="24">
          <cell r="E24">
            <v>491639.99705554865</v>
          </cell>
          <cell r="F24">
            <v>514754.8701099</v>
          </cell>
          <cell r="G24">
            <v>514628.5695741754</v>
          </cell>
          <cell r="H24">
            <v>628645.5967580238</v>
          </cell>
          <cell r="I24">
            <v>728284.5149643924</v>
          </cell>
          <cell r="J24">
            <v>141.5165340639764</v>
          </cell>
          <cell r="K24">
            <v>115.84977588647953</v>
          </cell>
          <cell r="L24">
            <v>148.13369931781733</v>
          </cell>
          <cell r="M24">
            <v>141.4818114899824</v>
          </cell>
        </row>
        <row r="25">
          <cell r="E25">
            <v>81920.89705554867</v>
          </cell>
          <cell r="F25">
            <v>85772.4777798152</v>
          </cell>
          <cell r="G25">
            <v>52563.57264203968</v>
          </cell>
          <cell r="H25">
            <v>187897.74938092055</v>
          </cell>
          <cell r="I25">
            <v>255065.3759691576</v>
          </cell>
          <cell r="J25">
            <v>485.25121704752536</v>
          </cell>
          <cell r="K25">
            <v>135.74690320109676</v>
          </cell>
          <cell r="L25">
            <v>311.3556920601146</v>
          </cell>
          <cell r="M25">
            <v>297.37438228604145</v>
          </cell>
        </row>
        <row r="26">
          <cell r="E26">
            <v>409719.1</v>
          </cell>
          <cell r="F26">
            <v>428982.3923300848</v>
          </cell>
          <cell r="G26">
            <v>462064.9969321357</v>
          </cell>
          <cell r="H26">
            <v>440747.8473771033</v>
          </cell>
          <cell r="I26">
            <v>473219.1389952348</v>
          </cell>
          <cell r="J26">
            <v>102.41397685112628</v>
          </cell>
          <cell r="K26">
            <v>107.36731712051883</v>
          </cell>
          <cell r="L26">
            <v>115.49843270553772</v>
          </cell>
          <cell r="M26">
            <v>110.31201920080478</v>
          </cell>
        </row>
        <row r="27">
          <cell r="E27">
            <v>109572.52470432474</v>
          </cell>
          <cell r="F27">
            <v>105514.28787430197</v>
          </cell>
          <cell r="G27">
            <v>115457.0433882059</v>
          </cell>
          <cell r="H27">
            <v>108963.84635360348</v>
          </cell>
          <cell r="I27">
            <v>195366.8017920475</v>
          </cell>
          <cell r="J27">
            <v>169.21167913087623</v>
          </cell>
          <cell r="K27">
            <v>179.29506742819441</v>
          </cell>
          <cell r="L27">
            <v>178.29907845897844</v>
          </cell>
          <cell r="M27">
            <v>185.15672685464727</v>
          </cell>
        </row>
        <row r="28">
          <cell r="E28">
            <v>78865.41710080429</v>
          </cell>
          <cell r="F28">
            <v>75605.28465413085</v>
          </cell>
          <cell r="G28">
            <v>82751.75902909208</v>
          </cell>
          <cell r="H28">
            <v>77582.09693615467</v>
          </cell>
          <cell r="I28">
            <v>85421.62890807693</v>
          </cell>
          <cell r="J28">
            <v>103.22636027355773</v>
          </cell>
          <cell r="K28">
            <v>110.10482093358951</v>
          </cell>
          <cell r="L28">
            <v>108.3131644366917</v>
          </cell>
          <cell r="M28">
            <v>112.98367475084923</v>
          </cell>
        </row>
        <row r="29">
          <cell r="E29">
            <v>159733.6457644834</v>
          </cell>
          <cell r="F29">
            <v>174100.60832198727</v>
          </cell>
          <cell r="G29">
            <v>182444.20588625676</v>
          </cell>
          <cell r="H29">
            <v>179108.53350126662</v>
          </cell>
          <cell r="I29">
            <v>117772.2801470982</v>
          </cell>
          <cell r="J29">
            <v>64.55249130823168</v>
          </cell>
          <cell r="K29">
            <v>65.75470070847592</v>
          </cell>
          <cell r="L29">
            <v>73.7304151441867</v>
          </cell>
          <cell r="M29">
            <v>67.64610490578319</v>
          </cell>
        </row>
        <row r="30">
          <cell r="E30">
            <v>61547.51243038757</v>
          </cell>
          <cell r="F30">
            <v>73762.20382022427</v>
          </cell>
          <cell r="G30">
            <v>81411.98862858098</v>
          </cell>
          <cell r="H30">
            <v>75093.37058607853</v>
          </cell>
          <cell r="I30">
            <v>74658.42814801213</v>
          </cell>
          <cell r="J30">
            <v>91.70446442307158</v>
          </cell>
          <cell r="K30">
            <v>99.4207978218692</v>
          </cell>
          <cell r="L30">
            <v>121.30210499157616</v>
          </cell>
          <cell r="M30">
            <v>101.21501837170182</v>
          </cell>
        </row>
        <row r="31">
          <cell r="E31">
            <v>524897.2992324191</v>
          </cell>
          <cell r="F31">
            <v>554594.0617409543</v>
          </cell>
          <cell r="G31">
            <v>565604.1990826742</v>
          </cell>
          <cell r="H31">
            <v>640408.0720762173</v>
          </cell>
          <cell r="I31">
            <v>810908.9310468074</v>
          </cell>
          <cell r="J31">
            <v>143.37038734188695</v>
          </cell>
          <cell r="K31">
            <v>126.62378355379292</v>
          </cell>
          <cell r="L31">
            <v>154.48906523859733</v>
          </cell>
          <cell r="M31">
            <v>146.21666313938562</v>
          </cell>
        </row>
        <row r="32">
          <cell r="E32">
            <v>136473.07780030358</v>
          </cell>
          <cell r="F32">
            <v>139088.818</v>
          </cell>
          <cell r="G32">
            <v>148379</v>
          </cell>
          <cell r="H32">
            <v>171852.33222399998</v>
          </cell>
          <cell r="I32">
            <v>209506.423404</v>
          </cell>
          <cell r="J32">
            <v>141.1968158593871</v>
          </cell>
          <cell r="K32">
            <v>121.9107245695799</v>
          </cell>
          <cell r="L32">
            <v>153.5148373443762</v>
          </cell>
          <cell r="M32">
            <v>150.6277977026162</v>
          </cell>
        </row>
        <row r="34">
          <cell r="E34">
            <v>1890882.63</v>
          </cell>
          <cell r="F34">
            <v>2157623.0054929014</v>
          </cell>
          <cell r="G34">
            <v>2129761</v>
          </cell>
          <cell r="H34">
            <v>2451107.276</v>
          </cell>
          <cell r="I34">
            <v>2961812.1115960004</v>
          </cell>
          <cell r="J34">
            <v>139.0678161350499</v>
          </cell>
          <cell r="K34">
            <v>120.83567865823595</v>
          </cell>
          <cell r="L34">
            <v>156.63648629508012</v>
          </cell>
          <cell r="M34">
            <v>137.27199348800903</v>
          </cell>
        </row>
        <row r="35">
          <cell r="E35">
            <v>171410.6299999999</v>
          </cell>
          <cell r="F35">
            <v>267078.36600000015</v>
          </cell>
          <cell r="G35">
            <v>242955</v>
          </cell>
          <cell r="H35">
            <v>305773.27600000007</v>
          </cell>
          <cell r="I35">
            <v>391933.0727240001</v>
          </cell>
        </row>
        <row r="36">
          <cell r="E36">
            <v>171411</v>
          </cell>
          <cell r="F36">
            <v>247071.146</v>
          </cell>
          <cell r="G36">
            <v>242955</v>
          </cell>
          <cell r="H36">
            <v>236051.804</v>
          </cell>
          <cell r="I36">
            <v>294623.641724</v>
          </cell>
        </row>
        <row r="37">
          <cell r="E37">
            <v>1580085</v>
          </cell>
          <cell r="F37">
            <v>1520340</v>
          </cell>
          <cell r="G37">
            <v>1737662</v>
          </cell>
          <cell r="H37">
            <v>1728361</v>
          </cell>
          <cell r="I37">
            <v>2090361</v>
          </cell>
          <cell r="J37">
            <v>120.29733055105079</v>
          </cell>
          <cell r="K37">
            <v>120.94469847445065</v>
          </cell>
          <cell r="L37">
            <v>132.2942120202394</v>
          </cell>
          <cell r="M37">
            <v>137.49299498796321</v>
          </cell>
        </row>
        <row r="38">
          <cell r="E38">
            <v>1580085</v>
          </cell>
          <cell r="F38">
            <v>1520340</v>
          </cell>
          <cell r="G38">
            <v>1737662</v>
          </cell>
          <cell r="H38">
            <v>1728361</v>
          </cell>
          <cell r="I38">
            <v>2090361</v>
          </cell>
          <cell r="J38">
            <v>120.29733055105079</v>
          </cell>
          <cell r="K38">
            <v>120.94469847445065</v>
          </cell>
          <cell r="L38">
            <v>132.2942120202394</v>
          </cell>
          <cell r="M38">
            <v>137.49299498796321</v>
          </cell>
        </row>
        <row r="42">
          <cell r="E42">
            <v>57734</v>
          </cell>
          <cell r="F42">
            <v>117926.13599999994</v>
          </cell>
          <cell r="G42">
            <v>61775</v>
          </cell>
          <cell r="H42">
            <v>264283</v>
          </cell>
          <cell r="I42">
            <v>285058.0388720003</v>
          </cell>
          <cell r="J42">
            <v>461.44563152084226</v>
          </cell>
          <cell r="K42">
            <v>107.86090625276702</v>
          </cell>
          <cell r="L42">
            <v>493.7437885336202</v>
          </cell>
          <cell r="M42">
            <v>241.72592144628604</v>
          </cell>
        </row>
        <row r="43">
          <cell r="E43">
            <v>0</v>
          </cell>
          <cell r="F43">
            <v>7365.705000000002</v>
          </cell>
          <cell r="G43">
            <v>9525</v>
          </cell>
          <cell r="H43">
            <v>13950</v>
          </cell>
          <cell r="I43">
            <v>8878.104899999995</v>
          </cell>
          <cell r="J43">
            <v>93.20845039370073</v>
          </cell>
          <cell r="K43">
            <v>63.642329032258026</v>
          </cell>
          <cell r="M43">
            <v>120.53299582321031</v>
          </cell>
        </row>
        <row r="44">
          <cell r="F44">
            <v>3314.273</v>
          </cell>
          <cell r="G44">
            <v>5135</v>
          </cell>
          <cell r="H44">
            <v>3481</v>
          </cell>
          <cell r="I44">
            <v>3718.0561</v>
          </cell>
          <cell r="J44">
            <v>72.40615579357352</v>
          </cell>
          <cell r="K44">
            <v>106.81</v>
          </cell>
          <cell r="M44">
            <v>112.18315751297494</v>
          </cell>
        </row>
        <row r="45">
          <cell r="F45">
            <v>2268.799</v>
          </cell>
          <cell r="G45">
            <v>3061</v>
          </cell>
          <cell r="H45">
            <v>2806</v>
          </cell>
          <cell r="I45">
            <v>2997.0886</v>
          </cell>
          <cell r="J45">
            <v>97.91207448546227</v>
          </cell>
          <cell r="K45">
            <v>106.81</v>
          </cell>
          <cell r="M45">
            <v>132.10022571413333</v>
          </cell>
        </row>
        <row r="46">
          <cell r="F46">
            <v>1782.6330000000016</v>
          </cell>
          <cell r="G46">
            <v>1329</v>
          </cell>
          <cell r="H46">
            <v>7663</v>
          </cell>
          <cell r="I46">
            <v>2162.960199999994</v>
          </cell>
          <cell r="J46">
            <v>162.75095560571816</v>
          </cell>
          <cell r="K46">
            <v>28.226023750489286</v>
          </cell>
          <cell r="M46">
            <v>121.33513740629687</v>
          </cell>
        </row>
        <row r="47">
          <cell r="E47">
            <v>253063.63</v>
          </cell>
          <cell r="F47">
            <v>511991.16449290136</v>
          </cell>
          <cell r="G47">
            <v>320799</v>
          </cell>
          <cell r="H47">
            <v>444513.27599999995</v>
          </cell>
          <cell r="I47">
            <v>577514.9678240002</v>
          </cell>
          <cell r="J47">
            <v>180.02393019429616</v>
          </cell>
          <cell r="K47">
            <v>129.9207468044217</v>
          </cell>
          <cell r="L47">
            <v>228.20939058844613</v>
          </cell>
          <cell r="M47">
            <v>112.79783868848527</v>
          </cell>
        </row>
        <row r="48">
          <cell r="F48">
            <v>8139.754999999999</v>
          </cell>
          <cell r="G48">
            <v>9442</v>
          </cell>
          <cell r="H48">
            <v>8945</v>
          </cell>
          <cell r="I48">
            <v>13175.499</v>
          </cell>
          <cell r="J48">
            <v>139.54140012709172</v>
          </cell>
          <cell r="K48">
            <v>147.29456679709335</v>
          </cell>
          <cell r="M48">
            <v>161.86603896554627</v>
          </cell>
        </row>
        <row r="49">
          <cell r="F49">
            <v>22282.431</v>
          </cell>
          <cell r="G49">
            <v>22054</v>
          </cell>
          <cell r="H49">
            <v>22467</v>
          </cell>
          <cell r="I49">
            <v>25579</v>
          </cell>
          <cell r="J49">
            <v>115.98349505758591</v>
          </cell>
          <cell r="K49">
            <v>113.85142653669827</v>
          </cell>
          <cell r="M49">
            <v>114.79447641956122</v>
          </cell>
        </row>
        <row r="50">
          <cell r="F50">
            <v>9064.11</v>
          </cell>
          <cell r="G50">
            <v>3429</v>
          </cell>
          <cell r="H50">
            <v>11514</v>
          </cell>
          <cell r="I50">
            <v>15094.626124000002</v>
          </cell>
          <cell r="J50">
            <v>440.20490300379123</v>
          </cell>
          <cell r="K50">
            <v>131.09802087893001</v>
          </cell>
          <cell r="M50">
            <v>166.53180647631154</v>
          </cell>
        </row>
        <row r="51">
          <cell r="F51">
            <v>6286.456</v>
          </cell>
          <cell r="G51">
            <v>9630</v>
          </cell>
          <cell r="H51">
            <v>12262</v>
          </cell>
          <cell r="I51">
            <v>16838</v>
          </cell>
          <cell r="J51">
            <v>174.84942886812044</v>
          </cell>
          <cell r="K51">
            <v>137.31854509867884</v>
          </cell>
          <cell r="M51">
            <v>267.84566693857397</v>
          </cell>
        </row>
        <row r="52">
          <cell r="G52">
            <v>0</v>
          </cell>
        </row>
        <row r="53">
          <cell r="F53">
            <v>18354.839</v>
          </cell>
          <cell r="G53">
            <v>16835</v>
          </cell>
          <cell r="H53">
            <v>31514</v>
          </cell>
          <cell r="I53">
            <v>35608.8033</v>
          </cell>
          <cell r="J53">
            <v>211.51650311850312</v>
          </cell>
          <cell r="K53">
            <v>112.99360062194582</v>
          </cell>
          <cell r="M53">
            <v>194.00226447096594</v>
          </cell>
        </row>
        <row r="54">
          <cell r="F54">
            <v>7992.8949999999995</v>
          </cell>
          <cell r="G54">
            <v>8563</v>
          </cell>
          <cell r="H54">
            <v>13170</v>
          </cell>
          <cell r="I54">
            <v>19040.7274</v>
          </cell>
          <cell r="J54">
            <v>222.36047413289737</v>
          </cell>
          <cell r="K54">
            <v>144.5765178435839</v>
          </cell>
          <cell r="M54">
            <v>238.22066222563913</v>
          </cell>
        </row>
        <row r="55">
          <cell r="F55">
            <v>4175.412</v>
          </cell>
          <cell r="G55">
            <v>5286.4</v>
          </cell>
          <cell r="H55">
            <v>5286</v>
          </cell>
          <cell r="I55">
            <v>11604.421</v>
          </cell>
          <cell r="J55">
            <v>219.5146224273608</v>
          </cell>
          <cell r="K55">
            <v>219.5312334468407</v>
          </cell>
          <cell r="M55">
            <v>277.9227774408849</v>
          </cell>
        </row>
        <row r="56">
          <cell r="F56">
            <v>56548.748</v>
          </cell>
          <cell r="G56">
            <v>55963</v>
          </cell>
          <cell r="H56">
            <v>47350.604</v>
          </cell>
          <cell r="I56">
            <v>50444</v>
          </cell>
          <cell r="J56">
            <v>90.1381269767525</v>
          </cell>
          <cell r="K56">
            <v>106.53295995970822</v>
          </cell>
          <cell r="M56">
            <v>89.20445064495503</v>
          </cell>
        </row>
        <row r="57">
          <cell r="F57">
            <v>0</v>
          </cell>
          <cell r="G57">
            <v>0</v>
          </cell>
        </row>
        <row r="58">
          <cell r="E58">
            <v>81653</v>
          </cell>
          <cell r="F58">
            <v>252278.50349290133</v>
          </cell>
          <cell r="G58">
            <v>87369</v>
          </cell>
          <cell r="H58">
            <v>152690</v>
          </cell>
          <cell r="I58">
            <v>194460</v>
          </cell>
          <cell r="J58">
            <v>222.57322391237167</v>
          </cell>
          <cell r="K58">
            <v>127.35608094832666</v>
          </cell>
          <cell r="L58">
            <v>238.15414008058494</v>
          </cell>
          <cell r="M58">
            <v>77.08147832955247</v>
          </cell>
        </row>
        <row r="59">
          <cell r="E59">
            <v>171410.63</v>
          </cell>
          <cell r="F59">
            <v>126868.01500000001</v>
          </cell>
          <cell r="G59">
            <v>102227.6</v>
          </cell>
          <cell r="H59">
            <v>139314.672</v>
          </cell>
          <cell r="I59">
            <v>195669.89100000012</v>
          </cell>
          <cell r="J59">
            <v>191.40612809065274</v>
          </cell>
          <cell r="K59">
            <v>140.45174725028252</v>
          </cell>
          <cell r="L59">
            <v>114.15271678308405</v>
          </cell>
          <cell r="M59">
            <v>154.2310652531295</v>
          </cell>
        </row>
        <row r="60">
          <cell r="E60">
            <v>41679</v>
          </cell>
          <cell r="F60">
            <v>115943.33481</v>
          </cell>
          <cell r="G60">
            <v>46977</v>
          </cell>
          <cell r="H60">
            <v>108070.46445952081</v>
          </cell>
          <cell r="I60">
            <v>118184.53018425497</v>
          </cell>
          <cell r="J60">
            <v>251.57956060253946</v>
          </cell>
          <cell r="K60">
            <v>109.35876955402787</v>
          </cell>
          <cell r="L60">
            <v>283.55893899626903</v>
          </cell>
          <cell r="M60">
            <v>101.93300923932168</v>
          </cell>
        </row>
        <row r="61">
          <cell r="E61">
            <v>10361</v>
          </cell>
          <cell r="F61">
            <v>9833.205788000001</v>
          </cell>
          <cell r="G61">
            <v>13613</v>
          </cell>
          <cell r="H61">
            <v>8575.496985775178</v>
          </cell>
          <cell r="I61">
            <v>9623.693006317148</v>
          </cell>
          <cell r="J61">
            <v>70.69487259470468</v>
          </cell>
          <cell r="K61">
            <v>112.22315187423762</v>
          </cell>
          <cell r="L61">
            <v>92.88382401618712</v>
          </cell>
          <cell r="M61">
            <v>97.86933390595229</v>
          </cell>
        </row>
        <row r="62">
          <cell r="E62">
            <v>8500</v>
          </cell>
          <cell r="F62">
            <v>52768.733634000004</v>
          </cell>
          <cell r="G62">
            <v>11167</v>
          </cell>
          <cell r="H62">
            <v>58045.57</v>
          </cell>
          <cell r="I62">
            <v>63850.12700000001</v>
          </cell>
          <cell r="J62">
            <v>571.7751141756963</v>
          </cell>
          <cell r="K62">
            <v>110.00000000000001</v>
          </cell>
          <cell r="L62">
            <v>751.1779647058825</v>
          </cell>
          <cell r="M62">
            <v>120.99992287641336</v>
          </cell>
        </row>
        <row r="63">
          <cell r="E63">
            <v>22818</v>
          </cell>
          <cell r="F63">
            <v>36356.113</v>
          </cell>
          <cell r="G63">
            <v>22197</v>
          </cell>
          <cell r="H63">
            <v>40704</v>
          </cell>
          <cell r="I63">
            <v>44214.0078</v>
          </cell>
          <cell r="J63">
            <v>199.18911474523583</v>
          </cell>
          <cell r="K63">
            <v>108.62325029481133</v>
          </cell>
          <cell r="L63">
            <v>193.7681120168288</v>
          </cell>
          <cell r="M63">
            <v>121.61368240878775</v>
          </cell>
        </row>
        <row r="64">
          <cell r="E64">
            <v>6102.292689560437</v>
          </cell>
          <cell r="F64">
            <v>8942.300453707088</v>
          </cell>
          <cell r="G64">
            <v>5546.405828408615</v>
          </cell>
          <cell r="H64">
            <v>10063.042686133122</v>
          </cell>
          <cell r="I64">
            <v>10896.662733203537</v>
          </cell>
          <cell r="J64">
            <v>196.46349492478495</v>
          </cell>
          <cell r="K64">
            <v>108.28397606043293</v>
          </cell>
          <cell r="L64">
            <v>178.5667008703978</v>
          </cell>
          <cell r="M64">
            <v>121.8552517846373</v>
          </cell>
        </row>
        <row r="65">
          <cell r="E65">
            <v>4392.15815764057</v>
          </cell>
          <cell r="F65">
            <v>6407.5224776259765</v>
          </cell>
          <cell r="G65">
            <v>3975.2866098154946</v>
          </cell>
          <cell r="H65">
            <v>7164.87146217947</v>
          </cell>
          <cell r="I65">
            <v>7791.7144665064725</v>
          </cell>
          <cell r="J65">
            <v>196.00384151592306</v>
          </cell>
          <cell r="K65">
            <v>108.74883810038827</v>
          </cell>
          <cell r="L65">
            <v>177.40058957011956</v>
          </cell>
          <cell r="M65">
            <v>121.60260839839219</v>
          </cell>
        </row>
        <row r="66">
          <cell r="E66">
            <v>8895.856524760457</v>
          </cell>
          <cell r="F66">
            <v>14754.968072599397</v>
          </cell>
          <cell r="G66">
            <v>8764.381775172704</v>
          </cell>
          <cell r="H66">
            <v>16541.05355481832</v>
          </cell>
          <cell r="I66">
            <v>18026.408220567293</v>
          </cell>
          <cell r="J66">
            <v>205.67803506268504</v>
          </cell>
          <cell r="K66">
            <v>108.9798068836812</v>
          </cell>
          <cell r="L66">
            <v>202.6382526560892</v>
          </cell>
          <cell r="M66">
            <v>122.17178737270939</v>
          </cell>
        </row>
        <row r="67">
          <cell r="E67">
            <v>3427.6926280385355</v>
          </cell>
          <cell r="F67">
            <v>6251.321996067538</v>
          </cell>
          <cell r="G67">
            <v>3910.9257866031867</v>
          </cell>
          <cell r="H67">
            <v>6935.0322968690925</v>
          </cell>
          <cell r="I67">
            <v>7499.222379722695</v>
          </cell>
          <cell r="J67">
            <v>191.75056722914968</v>
          </cell>
          <cell r="K67">
            <v>108.13536345185175</v>
          </cell>
          <cell r="L67">
            <v>218.7833972736947</v>
          </cell>
          <cell r="M67">
            <v>119.96218374993582</v>
          </cell>
        </row>
        <row r="69">
          <cell r="F69">
            <v>16985.282388</v>
          </cell>
          <cell r="H69">
            <v>745.3974737456264</v>
          </cell>
          <cell r="I69">
            <v>496.7023779378097</v>
          </cell>
          <cell r="K69">
            <v>66.63590841566413</v>
          </cell>
          <cell r="M69">
            <v>2.924310391734947</v>
          </cell>
        </row>
        <row r="70">
          <cell r="E70">
            <v>3272803.0120557193</v>
          </cell>
          <cell r="F70">
            <v>3669851.895153756</v>
          </cell>
          <cell r="G70">
            <v>3604391.7051672023</v>
          </cell>
          <cell r="H70">
            <v>4204042.640517762</v>
          </cell>
          <cell r="I70">
            <v>5129293.734795455</v>
          </cell>
          <cell r="J70">
            <v>142.30677890647056</v>
          </cell>
          <cell r="K70">
            <v>122.00860394136586</v>
          </cell>
          <cell r="L70">
            <v>156.7247926594162</v>
          </cell>
          <cell r="M70">
            <v>139.76841249558254</v>
          </cell>
        </row>
        <row r="71">
          <cell r="E71">
            <v>2032774.1379811943</v>
          </cell>
          <cell r="F71">
            <v>2049042.8656443334</v>
          </cell>
          <cell r="G71">
            <v>2204105.2363293627</v>
          </cell>
          <cell r="H71">
            <v>2340411.167693748</v>
          </cell>
          <cell r="I71">
            <v>2918054.9106552685</v>
          </cell>
          <cell r="J71">
            <v>132.39181426359167</v>
          </cell>
          <cell r="K71">
            <v>124.6812932246744</v>
          </cell>
          <cell r="L71">
            <v>143.55037562379022</v>
          </cell>
          <cell r="M71">
            <v>142.41063276817633</v>
          </cell>
        </row>
        <row r="72">
          <cell r="E72">
            <v>325825.4546952255</v>
          </cell>
          <cell r="F72">
            <v>378837.1362759287</v>
          </cell>
          <cell r="G72">
            <v>334314.7993465786</v>
          </cell>
          <cell r="H72">
            <v>435778.81131061725</v>
          </cell>
          <cell r="I72">
            <v>537570.364931707</v>
          </cell>
          <cell r="J72">
            <v>160.79765717293802</v>
          </cell>
          <cell r="K72">
            <v>123.35853671153694</v>
          </cell>
          <cell r="L72">
            <v>164.9872215891008</v>
          </cell>
          <cell r="M72">
            <v>141.90012368274367</v>
          </cell>
        </row>
        <row r="73">
          <cell r="E73">
            <v>659925.3471875458</v>
          </cell>
          <cell r="F73">
            <v>872369.9167634198</v>
          </cell>
          <cell r="G73">
            <v>737069.5052097554</v>
          </cell>
          <cell r="H73">
            <v>1006053.0316549917</v>
          </cell>
          <cell r="I73">
            <v>1163834.4436172545</v>
          </cell>
          <cell r="J73">
            <v>157.9002299499625</v>
          </cell>
          <cell r="K73">
            <v>115.68321022826271</v>
          </cell>
          <cell r="L73">
            <v>176.35850002992862</v>
          </cell>
          <cell r="M73">
            <v>133.410657709885</v>
          </cell>
        </row>
        <row r="74">
          <cell r="E74">
            <v>254278.0721917536</v>
          </cell>
          <cell r="F74">
            <v>369601.96881063347</v>
          </cell>
          <cell r="G74">
            <v>328902.1642815054</v>
          </cell>
          <cell r="H74">
            <v>421799.62985840545</v>
          </cell>
          <cell r="I74">
            <v>509834.0155912251</v>
          </cell>
          <cell r="J74">
            <v>155.01084242025883</v>
          </cell>
          <cell r="K74">
            <v>120.87113868790547</v>
          </cell>
          <cell r="L74">
            <v>200.5025487241992</v>
          </cell>
          <cell r="M74">
            <v>137.94136898995794</v>
          </cell>
        </row>
        <row r="75">
          <cell r="E75">
            <v>116408</v>
          </cell>
          <cell r="F75">
            <v>226958.548112</v>
          </cell>
          <cell r="G75">
            <v>153647</v>
          </cell>
          <cell r="H75">
            <v>171092.93515157275</v>
          </cell>
          <cell r="I75">
            <v>372341.02846019744</v>
          </cell>
          <cell r="J75">
            <v>242.33537163771337</v>
          </cell>
          <cell r="K75">
            <v>217.6250165621025</v>
          </cell>
          <cell r="L75">
            <v>319.8586252321124</v>
          </cell>
          <cell r="M75">
            <v>164.05684278366718</v>
          </cell>
        </row>
        <row r="76">
          <cell r="E76">
            <v>33898</v>
          </cell>
          <cell r="F76">
            <v>33898</v>
          </cell>
          <cell r="G76">
            <v>85315</v>
          </cell>
          <cell r="H76">
            <v>85315</v>
          </cell>
          <cell r="I76">
            <v>280000</v>
          </cell>
          <cell r="J76">
            <v>328.19551075426364</v>
          </cell>
          <cell r="K76">
            <v>328.19551075426364</v>
          </cell>
          <cell r="L76">
            <v>826.0074340669066</v>
          </cell>
          <cell r="M76">
            <v>826.0074340669066</v>
          </cell>
        </row>
        <row r="77">
          <cell r="E77">
            <v>33898</v>
          </cell>
          <cell r="F77">
            <v>33898</v>
          </cell>
          <cell r="G77">
            <v>85315</v>
          </cell>
          <cell r="H77">
            <v>85315</v>
          </cell>
          <cell r="I77">
            <v>280000</v>
          </cell>
          <cell r="J77">
            <v>328.19551075426364</v>
          </cell>
          <cell r="K77">
            <v>328.19551075426364</v>
          </cell>
          <cell r="L77">
            <v>826.0074340669066</v>
          </cell>
          <cell r="M77">
            <v>826.0074340669066</v>
          </cell>
        </row>
        <row r="81">
          <cell r="E81">
            <v>54299</v>
          </cell>
          <cell r="F81">
            <v>54299</v>
          </cell>
          <cell r="G81">
            <v>54299</v>
          </cell>
          <cell r="H81">
            <v>54299</v>
          </cell>
          <cell r="I81">
            <v>59728.9</v>
          </cell>
          <cell r="J81">
            <v>110.00000000000001</v>
          </cell>
          <cell r="K81">
            <v>110.00000000000001</v>
          </cell>
          <cell r="L81">
            <v>110.00000000000001</v>
          </cell>
          <cell r="M81">
            <v>110.00000000000001</v>
          </cell>
        </row>
        <row r="82">
          <cell r="E82">
            <v>22292</v>
          </cell>
          <cell r="F82">
            <v>21963.838448000002</v>
          </cell>
          <cell r="G82">
            <v>14033</v>
          </cell>
          <cell r="H82">
            <v>19622.55077291583</v>
          </cell>
          <cell r="I82">
            <v>21796.339365895114</v>
          </cell>
          <cell r="J82">
            <v>155.32202213279493</v>
          </cell>
          <cell r="K82">
            <v>111.07801232436951</v>
          </cell>
          <cell r="L82">
            <v>97.77650890855514</v>
          </cell>
          <cell r="M82">
            <v>99.23738702366872</v>
          </cell>
        </row>
        <row r="83">
          <cell r="H83">
            <v>3696.0775386457917</v>
          </cell>
          <cell r="I83">
            <v>4076.261968294756</v>
          </cell>
        </row>
        <row r="84">
          <cell r="E84">
            <v>5919</v>
          </cell>
          <cell r="F84">
            <v>116797.709664</v>
          </cell>
          <cell r="G84">
            <v>0</v>
          </cell>
          <cell r="H84">
            <v>8160.306840011129</v>
          </cell>
          <cell r="I84">
            <v>6739.52712600753</v>
          </cell>
          <cell r="K84">
            <v>82.58913859663565</v>
          </cell>
          <cell r="L84">
            <v>113.86259716180993</v>
          </cell>
          <cell r="M84">
            <v>5.7702562365268895</v>
          </cell>
        </row>
        <row r="86">
          <cell r="E86">
            <v>491639.9999772366</v>
          </cell>
          <cell r="F86">
            <v>135895.2857090136</v>
          </cell>
          <cell r="G86">
            <v>514628.5695741754</v>
          </cell>
          <cell r="H86">
            <v>165962.43754411826</v>
          </cell>
          <cell r="I86">
            <v>192267.1119505996</v>
          </cell>
          <cell r="J86">
            <v>37.360364992889764</v>
          </cell>
          <cell r="K86">
            <v>115.84977588647953</v>
          </cell>
          <cell r="L86">
            <v>39.10729638749933</v>
          </cell>
          <cell r="M86">
            <v>141.4818114899824</v>
          </cell>
        </row>
        <row r="88">
          <cell r="E88">
            <v>153168.41720830539</v>
          </cell>
          <cell r="F88">
            <v>797129.1217274821</v>
          </cell>
          <cell r="G88">
            <v>202167.1052631579</v>
          </cell>
          <cell r="H88">
            <v>833915.9136387875</v>
          </cell>
          <cell r="I88">
            <v>1195208.4624657766</v>
          </cell>
          <cell r="J88">
            <v>591.1982866401493</v>
          </cell>
          <cell r="K88">
            <v>143.32481763664768</v>
          </cell>
          <cell r="L88">
            <v>780.3230484782785</v>
          </cell>
          <cell r="M88">
            <v>149.9391290429341</v>
          </cell>
        </row>
        <row r="89">
          <cell r="E89">
            <v>36760.42012999329</v>
          </cell>
          <cell r="F89">
            <v>191310.9892145957</v>
          </cell>
          <cell r="G89">
            <v>48520.10526315789</v>
          </cell>
          <cell r="H89">
            <v>200139.819273309</v>
          </cell>
          <cell r="I89">
            <v>286850.0309917864</v>
          </cell>
          <cell r="J89">
            <v>591.1982866401494</v>
          </cell>
          <cell r="K89">
            <v>143.32481763664768</v>
          </cell>
          <cell r="L89">
            <v>780.3230484782785</v>
          </cell>
          <cell r="M89">
            <v>149.93912904293413</v>
          </cell>
        </row>
        <row r="90">
          <cell r="E90">
            <v>17672.816695775313</v>
          </cell>
          <cell r="F90">
            <v>55127.3209304642</v>
          </cell>
          <cell r="G90">
            <v>32333.445601707444</v>
          </cell>
          <cell r="H90">
            <v>69760.4981091973</v>
          </cell>
          <cell r="I90">
            <v>137324.4151918335</v>
          </cell>
          <cell r="J90">
            <v>424.71321146355575</v>
          </cell>
          <cell r="K90">
            <v>196.85125380968074</v>
          </cell>
          <cell r="L90">
            <v>777.0375122187563</v>
          </cell>
          <cell r="M90">
            <v>249.1040973405003</v>
          </cell>
        </row>
        <row r="91">
          <cell r="E91">
            <v>5015.388913937861</v>
          </cell>
          <cell r="F91">
            <v>31830.66617029638</v>
          </cell>
          <cell r="G91">
            <v>3864.5234366224786</v>
          </cell>
          <cell r="H91">
            <v>30487.006913596524</v>
          </cell>
          <cell r="I91">
            <v>34968.59973104108</v>
          </cell>
          <cell r="J91">
            <v>904.8618880056006</v>
          </cell>
          <cell r="K91">
            <v>114.70000918799892</v>
          </cell>
          <cell r="L91">
            <v>697.2260841798865</v>
          </cell>
          <cell r="M91">
            <v>109.85820888559645</v>
          </cell>
        </row>
        <row r="92">
          <cell r="E92">
            <v>10158.145174406201</v>
          </cell>
          <cell r="F92">
            <v>73298.29348430232</v>
          </cell>
          <cell r="G92">
            <v>8520.180329647694</v>
          </cell>
          <cell r="H92">
            <v>70383.28834590402</v>
          </cell>
          <cell r="I92">
            <v>80901.09774466573</v>
          </cell>
          <cell r="J92">
            <v>949.5233036694538</v>
          </cell>
          <cell r="K92">
            <v>114.94361750629089</v>
          </cell>
          <cell r="L92">
            <v>796.4160420595174</v>
          </cell>
          <cell r="M92">
            <v>110.372416462863</v>
          </cell>
        </row>
        <row r="93">
          <cell r="E93">
            <v>3914.0693458739147</v>
          </cell>
          <cell r="F93">
            <v>31054.70862953278</v>
          </cell>
          <cell r="G93">
            <v>3801.9558951802724</v>
          </cell>
          <cell r="H93">
            <v>29509.02590461116</v>
          </cell>
          <cell r="I93">
            <v>33655.918324246064</v>
          </cell>
          <cell r="J93">
            <v>885.2264269270343</v>
          </cell>
          <cell r="K93">
            <v>114.05296275464958</v>
          </cell>
          <cell r="L93">
            <v>859.8702616172359</v>
          </cell>
          <cell r="M93">
            <v>108.37621671400758</v>
          </cell>
        </row>
        <row r="97">
          <cell r="E97">
            <v>153168.4201299933</v>
          </cell>
          <cell r="F97">
            <v>418269.5373265957</v>
          </cell>
          <cell r="G97">
            <v>202167.1052631579</v>
          </cell>
          <cell r="H97">
            <v>371232.7544248818</v>
          </cell>
          <cell r="I97">
            <v>659191.0594519838</v>
          </cell>
          <cell r="J97">
            <v>326.062471238298</v>
          </cell>
          <cell r="K97">
            <v>177.56812985783284</v>
          </cell>
          <cell r="L97">
            <v>430.3700847031859</v>
          </cell>
          <cell r="M97">
            <v>157.59958606243666</v>
          </cell>
        </row>
        <row r="98">
          <cell r="E98">
            <v>73636.73701375374</v>
          </cell>
          <cell r="F98">
            <v>136511.294664094</v>
          </cell>
          <cell r="G98">
            <v>134722.69000711438</v>
          </cell>
          <cell r="H98">
            <v>176281.9403005946</v>
          </cell>
          <cell r="I98">
            <v>440082.1133430498</v>
          </cell>
          <cell r="J98">
            <v>326.65775402778115</v>
          </cell>
          <cell r="K98">
            <v>249.64673782953892</v>
          </cell>
          <cell r="L98">
            <v>597.6393457804248</v>
          </cell>
          <cell r="M98">
            <v>322.37780355532936</v>
          </cell>
        </row>
        <row r="99">
          <cell r="E99">
            <v>20897.454370460055</v>
          </cell>
          <cell r="F99">
            <v>65856.30036200525</v>
          </cell>
          <cell r="G99">
            <v>16102.180985926996</v>
          </cell>
          <cell r="H99">
            <v>45585.962290271666</v>
          </cell>
          <cell r="I99">
            <v>51241.60828887207</v>
          </cell>
          <cell r="J99">
            <v>318.22775022623506</v>
          </cell>
          <cell r="K99">
            <v>112.40655174193253</v>
          </cell>
          <cell r="L99">
            <v>245.20502536091428</v>
          </cell>
          <cell r="M99">
            <v>77.80820970385865</v>
          </cell>
        </row>
        <row r="100">
          <cell r="E100">
            <v>42325.6060324124</v>
          </cell>
          <cell r="F100">
            <v>151651.0652305861</v>
          </cell>
          <cell r="G100">
            <v>35500.75137353205</v>
          </cell>
          <cell r="H100">
            <v>105241.22415476551</v>
          </cell>
          <cell r="I100">
            <v>118549.28114527889</v>
          </cell>
          <cell r="J100">
            <v>333.9345691529913</v>
          </cell>
          <cell r="K100">
            <v>112.6452890465649</v>
          </cell>
          <cell r="L100">
            <v>280.0887979122978</v>
          </cell>
          <cell r="M100">
            <v>78.1724025248515</v>
          </cell>
        </row>
        <row r="101">
          <cell r="E101">
            <v>16308.622713367105</v>
          </cell>
          <cell r="F101">
            <v>64250.87706991035</v>
          </cell>
          <cell r="G101">
            <v>15841.482896584468</v>
          </cell>
          <cell r="H101">
            <v>44123.627679250014</v>
          </cell>
          <cell r="I101">
            <v>49318.056674783074</v>
          </cell>
          <cell r="J101">
            <v>311.3222227788813</v>
          </cell>
          <cell r="K101">
            <v>111.77244317555477</v>
          </cell>
          <cell r="L101">
            <v>302.4047924927487</v>
          </cell>
          <cell r="M101">
            <v>76.758573460594</v>
          </cell>
        </row>
        <row r="103">
          <cell r="E103">
            <v>3425971.4321857127</v>
          </cell>
          <cell r="F103">
            <v>4088121.4324803515</v>
          </cell>
          <cell r="G103">
            <v>3806558.81043036</v>
          </cell>
          <cell r="H103">
            <v>4575275.394942644</v>
          </cell>
          <cell r="I103">
            <v>5788484.794247439</v>
          </cell>
          <cell r="J103">
            <v>152.06608074427749</v>
          </cell>
          <cell r="K103">
            <v>126.51664205057112</v>
          </cell>
          <cell r="L103">
            <v>168.95893351201946</v>
          </cell>
          <cell r="M103">
            <v>141.59278020113607</v>
          </cell>
        </row>
        <row r="109">
          <cell r="E109">
            <v>4.680037862522769</v>
          </cell>
          <cell r="F109">
            <v>11.397450068187872</v>
          </cell>
          <cell r="G109">
            <v>5.608910512509896</v>
          </cell>
          <cell r="H109">
            <v>8.83037557343047</v>
          </cell>
          <cell r="I109">
            <v>12.851497565449346</v>
          </cell>
          <cell r="J109">
            <v>229.12645043606713</v>
          </cell>
          <cell r="K109">
            <v>145.53738353007256</v>
          </cell>
          <cell r="L109">
            <v>274.60242722313706</v>
          </cell>
          <cell r="M109">
            <v>112.75765621750742</v>
          </cell>
        </row>
        <row r="110">
          <cell r="E110">
            <v>33.98273466904642</v>
          </cell>
          <cell r="F110">
            <v>34.54755696226564</v>
          </cell>
          <cell r="G110">
            <v>34.790384819010555</v>
          </cell>
          <cell r="H110">
            <v>39.258025616981726</v>
          </cell>
          <cell r="I110">
            <v>47.711169223151074</v>
          </cell>
        </row>
        <row r="111">
          <cell r="E111">
            <v>13.598520205188583</v>
          </cell>
          <cell r="F111">
            <v>19.096577883092603</v>
          </cell>
          <cell r="G111">
            <v>13.918615049354475</v>
          </cell>
          <cell r="H111">
            <v>20.116497438918632</v>
          </cell>
          <cell r="I111">
            <v>24.379669319008897</v>
          </cell>
          <cell r="J111">
            <v>175.15872974832786</v>
          </cell>
          <cell r="K111">
            <v>121.19241628934103</v>
          </cell>
          <cell r="L111">
            <v>179.28178177583405</v>
          </cell>
          <cell r="M111">
            <v>127.66512130214569</v>
          </cell>
        </row>
        <row r="112">
          <cell r="E112">
            <v>35.57313951827845</v>
          </cell>
          <cell r="F112">
            <v>38.48509751681863</v>
          </cell>
          <cell r="G112">
            <v>36.741746370466686</v>
          </cell>
          <cell r="H112">
            <v>42.72465672167476</v>
          </cell>
          <cell r="I112">
            <v>53.84276897431175</v>
          </cell>
          <cell r="J112">
            <v>146.5438480561474</v>
          </cell>
          <cell r="K112">
            <v>126.02270704025722</v>
          </cell>
          <cell r="L112">
            <v>151.3579338327613</v>
          </cell>
          <cell r="M112">
            <v>139.9055022552082</v>
          </cell>
        </row>
        <row r="114">
          <cell r="E114">
            <v>525537.9970555487</v>
          </cell>
          <cell r="F114">
            <v>1287021</v>
          </cell>
          <cell r="G114">
            <v>599943.5695741754</v>
          </cell>
          <cell r="H114">
            <v>1441139</v>
          </cell>
          <cell r="I114">
            <v>1888713</v>
          </cell>
          <cell r="J114">
            <v>314.81510858438907</v>
          </cell>
          <cell r="K114">
            <v>131.05696258306799</v>
          </cell>
          <cell r="L114">
            <v>359.3865734888748</v>
          </cell>
          <cell r="M114">
            <v>146.75075231872674</v>
          </cell>
        </row>
        <row r="116">
          <cell r="E116">
            <v>525537.9970555487</v>
          </cell>
          <cell r="F116">
            <v>528522</v>
          </cell>
          <cell r="G116">
            <v>599943.5695741754</v>
          </cell>
          <cell r="H116">
            <v>1328050</v>
          </cell>
          <cell r="I116">
            <v>1888713</v>
          </cell>
          <cell r="J116">
            <v>314.81510858438907</v>
          </cell>
          <cell r="K116">
            <v>142.21700990173562</v>
          </cell>
          <cell r="L116">
            <v>359.3865734888748</v>
          </cell>
          <cell r="M116">
            <v>357.35749883637766</v>
          </cell>
        </row>
        <row r="117">
          <cell r="E117">
            <v>491639.99705554865</v>
          </cell>
          <cell r="F117">
            <v>494624</v>
          </cell>
          <cell r="G117">
            <v>514628.5695741754</v>
          </cell>
          <cell r="H117">
            <v>580433</v>
          </cell>
          <cell r="I117">
            <v>708713</v>
          </cell>
          <cell r="J117">
            <v>137.71349705408272</v>
          </cell>
          <cell r="K117">
            <v>122.10074203224144</v>
          </cell>
          <cell r="L117">
            <v>144.15283627135915</v>
          </cell>
          <cell r="M117">
            <v>143.28318075952643</v>
          </cell>
        </row>
        <row r="119">
          <cell r="E119">
            <v>33898</v>
          </cell>
          <cell r="F119">
            <v>33898</v>
          </cell>
          <cell r="G119">
            <v>85315</v>
          </cell>
          <cell r="H119">
            <v>85315</v>
          </cell>
          <cell r="I119">
            <v>280000</v>
          </cell>
          <cell r="J119">
            <v>328.19551075426364</v>
          </cell>
          <cell r="K119">
            <v>328.19551075426364</v>
          </cell>
          <cell r="L119">
            <v>826.0074340669066</v>
          </cell>
          <cell r="M119">
            <v>826.0074340669066</v>
          </cell>
        </row>
        <row r="120">
          <cell r="H120">
            <v>662302</v>
          </cell>
          <cell r="I120">
            <v>900000</v>
          </cell>
        </row>
        <row r="123">
          <cell r="E123">
            <v>0</v>
          </cell>
          <cell r="F123">
            <v>758499</v>
          </cell>
          <cell r="G123">
            <v>0</v>
          </cell>
          <cell r="H123">
            <v>113089</v>
          </cell>
          <cell r="I123">
            <v>0</v>
          </cell>
        </row>
        <row r="124">
          <cell r="F124">
            <v>758499</v>
          </cell>
          <cell r="H124">
            <v>113089</v>
          </cell>
        </row>
        <row r="130">
          <cell r="E130">
            <v>24</v>
          </cell>
          <cell r="F130">
            <v>24</v>
          </cell>
          <cell r="G130">
            <v>24</v>
          </cell>
          <cell r="H130">
            <v>24</v>
          </cell>
          <cell r="I130">
            <v>24</v>
          </cell>
          <cell r="J130">
            <v>100</v>
          </cell>
          <cell r="K130">
            <v>100</v>
          </cell>
          <cell r="L130">
            <v>100</v>
          </cell>
          <cell r="M130">
            <v>100</v>
          </cell>
        </row>
        <row r="131">
          <cell r="E131">
            <v>25.999958087015173</v>
          </cell>
          <cell r="F131">
            <v>25.079391864272626</v>
          </cell>
          <cell r="G131">
            <v>26.233716128813867</v>
          </cell>
          <cell r="H131">
            <v>26.834816692246065</v>
          </cell>
          <cell r="I131">
            <v>25.835999010831813</v>
          </cell>
          <cell r="J131">
            <v>98.48394670419864</v>
          </cell>
          <cell r="K131">
            <v>96.27790384086038</v>
          </cell>
          <cell r="L131">
            <v>99.36938715195373</v>
          </cell>
          <cell r="M131">
            <v>103.01684805857285</v>
          </cell>
        </row>
        <row r="133">
          <cell r="E133">
            <v>96307.8176</v>
          </cell>
          <cell r="F133">
            <v>106226.09</v>
          </cell>
          <cell r="G133">
            <v>103603.099647166</v>
          </cell>
          <cell r="H133">
            <v>107087.46999999999</v>
          </cell>
          <cell r="I133">
            <v>107507.19</v>
          </cell>
          <cell r="J133">
            <v>103.76831423589633</v>
          </cell>
          <cell r="K133">
            <v>100.3919412794046</v>
          </cell>
          <cell r="L133">
            <v>111.62872618141438</v>
          </cell>
          <cell r="M133">
            <v>101.2060125718644</v>
          </cell>
        </row>
        <row r="134">
          <cell r="E134">
            <v>25755.916</v>
          </cell>
          <cell r="F134">
            <v>26127.81</v>
          </cell>
          <cell r="G134">
            <v>25887.499920000002</v>
          </cell>
          <cell r="H134">
            <v>26474.69</v>
          </cell>
          <cell r="I134">
            <v>26495.44</v>
          </cell>
          <cell r="J134">
            <v>102.3483923974069</v>
          </cell>
          <cell r="K134">
            <v>100.07837674397699</v>
          </cell>
          <cell r="L134">
            <v>102.87127819488151</v>
          </cell>
          <cell r="M134">
            <v>101.4070448307761</v>
          </cell>
        </row>
        <row r="135">
          <cell r="E135">
            <v>18537.9598</v>
          </cell>
          <cell r="F135">
            <v>18721.64</v>
          </cell>
          <cell r="G135">
            <v>18554.399908220003</v>
          </cell>
          <cell r="H135">
            <v>18849.94</v>
          </cell>
          <cell r="I135">
            <v>18945.7</v>
          </cell>
          <cell r="J135">
            <v>102.10893423509022</v>
          </cell>
          <cell r="K135">
            <v>100.50801222709462</v>
          </cell>
          <cell r="L135">
            <v>102.1994879932796</v>
          </cell>
          <cell r="M135">
            <v>101.1967968618134</v>
          </cell>
        </row>
        <row r="136">
          <cell r="E136">
            <v>37546.6968</v>
          </cell>
          <cell r="F136">
            <v>43111.39</v>
          </cell>
          <cell r="G136">
            <v>40907.199999956</v>
          </cell>
          <cell r="H136">
            <v>43517.58</v>
          </cell>
          <cell r="I136">
            <v>43831.55</v>
          </cell>
          <cell r="J136">
            <v>107.14874154194653</v>
          </cell>
          <cell r="K136">
            <v>100.72147853809885</v>
          </cell>
          <cell r="L136">
            <v>116.73876462016761</v>
          </cell>
          <cell r="M136">
            <v>101.67046342045572</v>
          </cell>
        </row>
        <row r="137">
          <cell r="E137">
            <v>14467.244999999997</v>
          </cell>
          <cell r="F137">
            <v>18265.25</v>
          </cell>
          <cell r="G137">
            <v>18253.99981899</v>
          </cell>
          <cell r="H137">
            <v>18245.26</v>
          </cell>
          <cell r="I137">
            <v>18234.5</v>
          </cell>
          <cell r="J137">
            <v>99.89317508938663</v>
          </cell>
          <cell r="K137">
            <v>99.94102577875022</v>
          </cell>
          <cell r="L137">
            <v>126.03989218403369</v>
          </cell>
          <cell r="M137">
            <v>99.8316475274086</v>
          </cell>
        </row>
        <row r="161">
          <cell r="D161">
            <v>17956.728</v>
          </cell>
          <cell r="E161">
            <v>1415.105</v>
          </cell>
          <cell r="F161">
            <v>717</v>
          </cell>
          <cell r="G161">
            <v>398.65</v>
          </cell>
        </row>
        <row r="166">
          <cell r="H166">
            <v>7825448.222664434</v>
          </cell>
        </row>
        <row r="167">
          <cell r="H167">
            <v>6318004.693664434</v>
          </cell>
        </row>
        <row r="168">
          <cell r="H168">
            <v>1507443.5289999996</v>
          </cell>
        </row>
        <row r="170">
          <cell r="D170">
            <v>-264.8259637017166</v>
          </cell>
          <cell r="E170">
            <v>-623.2399174072553</v>
          </cell>
          <cell r="F170">
            <v>-1838.058911765541</v>
          </cell>
          <cell r="G170">
            <v>-3210.090688698416</v>
          </cell>
        </row>
        <row r="171">
          <cell r="D171">
            <v>-4755407.797529598</v>
          </cell>
          <cell r="E171">
            <v>-881949.9233225941</v>
          </cell>
          <cell r="F171">
            <v>-1317888.239735893</v>
          </cell>
          <cell r="G171">
            <v>-1279702.6530496236</v>
          </cell>
          <cell r="H171">
            <v>-8234948.613637708</v>
          </cell>
        </row>
      </sheetData>
      <sheetData sheetId="25">
        <row r="8">
          <cell r="E8">
            <v>3717</v>
          </cell>
          <cell r="F8">
            <v>3717</v>
          </cell>
          <cell r="G8">
            <v>3717</v>
          </cell>
          <cell r="H8">
            <v>3205</v>
          </cell>
          <cell r="I8">
            <v>3209</v>
          </cell>
        </row>
        <row r="10">
          <cell r="E10">
            <v>3717</v>
          </cell>
          <cell r="F10">
            <v>3717</v>
          </cell>
          <cell r="G10">
            <v>3717</v>
          </cell>
          <cell r="H10">
            <v>3205</v>
          </cell>
          <cell r="I10">
            <v>3209</v>
          </cell>
        </row>
        <row r="13">
          <cell r="E13">
            <v>75.50847457627118</v>
          </cell>
          <cell r="F13">
            <v>75.42130750605327</v>
          </cell>
          <cell r="G13">
            <v>75.51789077212806</v>
          </cell>
          <cell r="H13">
            <v>88.09173166926676</v>
          </cell>
          <cell r="I13">
            <v>89.57531941414771</v>
          </cell>
        </row>
        <row r="14">
          <cell r="I14">
            <v>4</v>
          </cell>
        </row>
        <row r="17">
          <cell r="E17">
            <v>3482.01</v>
          </cell>
          <cell r="F17">
            <v>4155.3</v>
          </cell>
          <cell r="G17">
            <v>3725.75</v>
          </cell>
          <cell r="H17">
            <v>4747.5</v>
          </cell>
          <cell r="I17">
            <v>5134.9220000000005</v>
          </cell>
        </row>
        <row r="18">
          <cell r="E18">
            <v>5</v>
          </cell>
          <cell r="F18">
            <v>6.56</v>
          </cell>
          <cell r="G18">
            <v>5.2</v>
          </cell>
          <cell r="H18">
            <v>6.91</v>
          </cell>
          <cell r="I18">
            <v>6.9</v>
          </cell>
        </row>
        <row r="32">
          <cell r="B32" t="str">
            <v>  - сумма выплат</v>
          </cell>
        </row>
        <row r="35">
          <cell r="B35" t="str">
            <v>  - сумма выплат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27">
        <row r="9">
          <cell r="D9">
            <v>1721524.7289999998</v>
          </cell>
          <cell r="E9">
            <v>96978</v>
          </cell>
          <cell r="F9">
            <v>0</v>
          </cell>
          <cell r="I9">
            <v>125415.4764222292</v>
          </cell>
        </row>
        <row r="10">
          <cell r="D10">
            <v>753786.228</v>
          </cell>
          <cell r="E10">
            <v>0</v>
          </cell>
          <cell r="F10">
            <v>0</v>
          </cell>
          <cell r="I10">
            <v>52885.845531925086</v>
          </cell>
        </row>
        <row r="11">
          <cell r="D11">
            <v>1014577.311</v>
          </cell>
          <cell r="E11">
            <v>19987</v>
          </cell>
          <cell r="F11">
            <v>0</v>
          </cell>
          <cell r="I11">
            <v>65238.031667344454</v>
          </cell>
        </row>
        <row r="12">
          <cell r="D12">
            <v>1050314.669</v>
          </cell>
          <cell r="E12">
            <v>87938</v>
          </cell>
          <cell r="F12">
            <v>0</v>
          </cell>
          <cell r="I12">
            <v>70287.08462989147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18579.189</v>
          </cell>
          <cell r="E15">
            <v>29105</v>
          </cell>
          <cell r="F15">
            <v>0</v>
          </cell>
          <cell r="I15">
            <v>1320.24826953389</v>
          </cell>
        </row>
        <row r="16">
          <cell r="D16">
            <v>90962.198</v>
          </cell>
          <cell r="E16">
            <v>0</v>
          </cell>
          <cell r="F16">
            <v>0</v>
          </cell>
          <cell r="I16">
            <v>6387.971722627627</v>
          </cell>
        </row>
        <row r="17">
          <cell r="D17">
            <v>12989.738000000001</v>
          </cell>
          <cell r="E17">
            <v>0</v>
          </cell>
          <cell r="F17">
            <v>0</v>
          </cell>
          <cell r="I17">
            <v>911.1992112564724</v>
          </cell>
        </row>
        <row r="19">
          <cell r="D19">
            <v>1083043.255</v>
          </cell>
          <cell r="E19">
            <v>252246</v>
          </cell>
          <cell r="F19">
            <v>0</v>
          </cell>
          <cell r="I19">
            <v>69951.32536981833</v>
          </cell>
        </row>
        <row r="20">
          <cell r="D20">
            <v>500759.3</v>
          </cell>
          <cell r="E20">
            <v>17600</v>
          </cell>
          <cell r="F20">
            <v>0</v>
          </cell>
          <cell r="I20">
            <v>31215.535106617965</v>
          </cell>
        </row>
        <row r="21">
          <cell r="D21">
            <v>945891.0360000001</v>
          </cell>
          <cell r="E21">
            <v>175474</v>
          </cell>
          <cell r="F21">
            <v>0</v>
          </cell>
          <cell r="I21">
            <v>46146.27675712611</v>
          </cell>
        </row>
        <row r="22">
          <cell r="D22">
            <v>48983.433000000005</v>
          </cell>
          <cell r="E22">
            <v>1798</v>
          </cell>
          <cell r="F22">
            <v>0</v>
          </cell>
          <cell r="I22">
            <v>3460.1443068641747</v>
          </cell>
        </row>
      </sheetData>
      <sheetData sheetId="28">
        <row r="8">
          <cell r="E8">
            <v>3272803.0120557193</v>
          </cell>
          <cell r="F8">
            <v>3669851.887494315</v>
          </cell>
          <cell r="G8">
            <v>3604391.7051672023</v>
          </cell>
          <cell r="H8">
            <v>4204042.640517763</v>
          </cell>
          <cell r="I8">
            <v>5129293.734795455</v>
          </cell>
          <cell r="J8">
            <v>1.4230677890647057</v>
          </cell>
        </row>
        <row r="9">
          <cell r="E9">
            <v>2032774.1379811943</v>
          </cell>
          <cell r="F9">
            <v>2049042.8656443334</v>
          </cell>
          <cell r="G9">
            <v>2204105.2363293627</v>
          </cell>
          <cell r="H9">
            <v>2340411.167693748</v>
          </cell>
          <cell r="I9">
            <v>2918054.9106552685</v>
          </cell>
          <cell r="J9">
            <v>1.3239181426359168</v>
          </cell>
        </row>
        <row r="10">
          <cell r="E10">
            <v>985750.8018827713</v>
          </cell>
          <cell r="F10">
            <v>1251207.0530393485</v>
          </cell>
          <cell r="G10">
            <v>1071384.304556334</v>
          </cell>
          <cell r="H10">
            <v>1441831.842965609</v>
          </cell>
          <cell r="I10">
            <v>1701404.8085489615</v>
          </cell>
          <cell r="J10">
            <v>1.5880434325137165</v>
          </cell>
        </row>
        <row r="12">
          <cell r="E12">
            <v>325825.4546952255</v>
          </cell>
          <cell r="F12">
            <v>378837.1362759287</v>
          </cell>
          <cell r="G12">
            <v>334314.7993465786</v>
          </cell>
          <cell r="H12">
            <v>435778.81131061725</v>
          </cell>
          <cell r="I12">
            <v>537570.364931707</v>
          </cell>
          <cell r="J12">
            <v>1.6079765717293801</v>
          </cell>
        </row>
        <row r="13">
          <cell r="E13">
            <v>659925.3471875458</v>
          </cell>
          <cell r="F13">
            <v>872369.9167634198</v>
          </cell>
          <cell r="G13">
            <v>737069.5052097554</v>
          </cell>
          <cell r="H13">
            <v>1006053.0316549917</v>
          </cell>
          <cell r="I13">
            <v>1163834.4436172545</v>
          </cell>
          <cell r="J13">
            <v>1.579002299499625</v>
          </cell>
        </row>
        <row r="14">
          <cell r="E14">
            <v>254278.0721917536</v>
          </cell>
          <cell r="F14">
            <v>369601.96881063347</v>
          </cell>
          <cell r="G14">
            <v>328902.1642815054</v>
          </cell>
          <cell r="H14">
            <v>421799.62985840545</v>
          </cell>
          <cell r="I14">
            <v>509834.0155912251</v>
          </cell>
          <cell r="J14">
            <v>1.5501084242025882</v>
          </cell>
        </row>
        <row r="15">
          <cell r="E15">
            <v>153168.4201299933</v>
          </cell>
          <cell r="F15">
            <v>418269.5373265957</v>
          </cell>
          <cell r="G15">
            <v>202167.1052631579</v>
          </cell>
          <cell r="H15">
            <v>371232.75442488183</v>
          </cell>
          <cell r="I15">
            <v>659191.0594519838</v>
          </cell>
          <cell r="J15">
            <v>3.2606247123829797</v>
          </cell>
        </row>
        <row r="16">
          <cell r="E16">
            <v>73636.73701375374</v>
          </cell>
          <cell r="F16">
            <v>136511.294664094</v>
          </cell>
          <cell r="G16">
            <v>134722.69000711438</v>
          </cell>
          <cell r="H16">
            <v>176281.9403005946</v>
          </cell>
          <cell r="I16">
            <v>440082.1133430498</v>
          </cell>
          <cell r="J16">
            <v>1.3084799619966436</v>
          </cell>
        </row>
        <row r="17">
          <cell r="E17">
            <v>63223.06040287245</v>
          </cell>
          <cell r="F17">
            <v>217507.36559259135</v>
          </cell>
          <cell r="G17">
            <v>51602.93235945905</v>
          </cell>
          <cell r="H17">
            <v>150827.1864450372</v>
          </cell>
          <cell r="I17">
            <v>169790.88943415094</v>
          </cell>
          <cell r="J17">
            <v>2.922841388051272</v>
          </cell>
        </row>
        <row r="19">
          <cell r="E19">
            <v>20897.454370460055</v>
          </cell>
          <cell r="F19">
            <v>65856.30036200525</v>
          </cell>
          <cell r="G19">
            <v>16102.180985926996</v>
          </cell>
          <cell r="H19">
            <v>45585.962290271666</v>
          </cell>
          <cell r="I19">
            <v>51241.60828887207</v>
          </cell>
          <cell r="J19">
            <v>3.1822775022623504</v>
          </cell>
        </row>
        <row r="20">
          <cell r="E20">
            <v>42325.6060324124</v>
          </cell>
          <cell r="F20">
            <v>151651.0652305861</v>
          </cell>
          <cell r="G20">
            <v>35500.75137353205</v>
          </cell>
          <cell r="H20">
            <v>105241.22415476551</v>
          </cell>
          <cell r="I20">
            <v>118549.28114527889</v>
          </cell>
          <cell r="J20">
            <v>3.3393456915299127</v>
          </cell>
        </row>
        <row r="21">
          <cell r="E21">
            <v>16308.622713367105</v>
          </cell>
          <cell r="F21">
            <v>64250.87706991035</v>
          </cell>
          <cell r="G21">
            <v>15841.482896584468</v>
          </cell>
          <cell r="H21">
            <v>44123.627679250014</v>
          </cell>
          <cell r="I21">
            <v>49318.056674783074</v>
          </cell>
          <cell r="J21">
            <v>3.113222227788813</v>
          </cell>
        </row>
        <row r="22">
          <cell r="E22">
            <v>4.680037862522769</v>
          </cell>
          <cell r="F22">
            <v>11.39745009197578</v>
          </cell>
          <cell r="G22">
            <v>5.608910512509896</v>
          </cell>
          <cell r="H22">
            <v>8.830375573430468</v>
          </cell>
          <cell r="I22">
            <v>12.851497565449346</v>
          </cell>
          <cell r="J22">
            <v>2.2912645043606714</v>
          </cell>
        </row>
        <row r="23">
          <cell r="E23">
            <v>3425971.4321857127</v>
          </cell>
          <cell r="F23">
            <v>4088121.4248209107</v>
          </cell>
          <cell r="G23">
            <v>3806558.81043036</v>
          </cell>
          <cell r="H23">
            <v>4575275.394942645</v>
          </cell>
          <cell r="I23">
            <v>5788484.794247439</v>
          </cell>
          <cell r="J23">
            <v>1.5206608074427748</v>
          </cell>
        </row>
        <row r="24">
          <cell r="E24">
            <v>2106410.874994948</v>
          </cell>
          <cell r="F24">
            <v>2185554.160308427</v>
          </cell>
          <cell r="G24">
            <v>2338827.926336477</v>
          </cell>
          <cell r="H24">
            <v>2516693.1079943427</v>
          </cell>
          <cell r="I24">
            <v>3358137.0239983182</v>
          </cell>
          <cell r="J24">
            <v>1.435820474941258</v>
          </cell>
        </row>
        <row r="25">
          <cell r="E25">
            <v>1048973.8622856438</v>
          </cell>
          <cell r="F25">
            <v>1468714.4186319397</v>
          </cell>
          <cell r="G25">
            <v>1122987.236915793</v>
          </cell>
          <cell r="H25">
            <v>1592659.029410646</v>
          </cell>
          <cell r="I25">
            <v>1871195.6979831124</v>
          </cell>
          <cell r="J25">
            <v>1.666266219660895</v>
          </cell>
        </row>
        <row r="27">
          <cell r="E27">
            <v>346722.9090656856</v>
          </cell>
          <cell r="F27">
            <v>444693.43663793395</v>
          </cell>
          <cell r="G27">
            <v>350416.9803325056</v>
          </cell>
          <cell r="H27">
            <v>481364.7736008889</v>
          </cell>
          <cell r="I27">
            <v>588811.9732205791</v>
          </cell>
          <cell r="J27">
            <v>1.6803180389884758</v>
          </cell>
        </row>
        <row r="28">
          <cell r="E28">
            <v>702250.9532199582</v>
          </cell>
          <cell r="F28">
            <v>1024020.9819940059</v>
          </cell>
          <cell r="G28">
            <v>772570.2565832874</v>
          </cell>
          <cell r="H28">
            <v>1111294.2558097572</v>
          </cell>
          <cell r="I28">
            <v>1282383.7247625333</v>
          </cell>
          <cell r="J28">
            <v>1.659892694334247</v>
          </cell>
        </row>
        <row r="29">
          <cell r="E29">
            <v>270586.6949051207</v>
          </cell>
          <cell r="F29">
            <v>433852.8458805438</v>
          </cell>
          <cell r="G29">
            <v>344743.6471780899</v>
          </cell>
          <cell r="H29">
            <v>465923.2575376555</v>
          </cell>
          <cell r="I29">
            <v>559152.0722660082</v>
          </cell>
          <cell r="J29">
            <v>1.6219358263537713</v>
          </cell>
        </row>
        <row r="30">
          <cell r="E30">
            <v>2956.4</v>
          </cell>
          <cell r="F30">
            <v>2982.66</v>
          </cell>
          <cell r="G30">
            <v>3054.27</v>
          </cell>
          <cell r="H30">
            <v>3061.6499999999996</v>
          </cell>
          <cell r="I30">
            <v>3109</v>
          </cell>
          <cell r="J30">
            <v>1.0179191754494528</v>
          </cell>
        </row>
        <row r="31">
          <cell r="E31">
            <v>475.2</v>
          </cell>
          <cell r="F31">
            <v>474.81000000000006</v>
          </cell>
          <cell r="G31">
            <v>488.09000000000003</v>
          </cell>
          <cell r="H31">
            <v>491.40999999999997</v>
          </cell>
          <cell r="I31">
            <v>515.1999999999999</v>
          </cell>
          <cell r="J31">
            <v>1.0555430350959862</v>
          </cell>
        </row>
        <row r="32">
          <cell r="E32">
            <v>248.10000000000002</v>
          </cell>
          <cell r="F32">
            <v>237.69000000000003</v>
          </cell>
          <cell r="G32">
            <v>250.08999999999997</v>
          </cell>
          <cell r="H32">
            <v>250.76999999999998</v>
          </cell>
          <cell r="I32">
            <v>253.31</v>
          </cell>
          <cell r="J32">
            <v>1.0128753648686475</v>
          </cell>
        </row>
        <row r="33">
          <cell r="E33">
            <v>69.3</v>
          </cell>
          <cell r="F33">
            <v>54.56999999999999</v>
          </cell>
          <cell r="G33">
            <v>55.36</v>
          </cell>
          <cell r="H33">
            <v>55.44</v>
          </cell>
          <cell r="I33">
            <v>55.42</v>
          </cell>
          <cell r="J33">
            <v>1.0010838150289019</v>
          </cell>
        </row>
        <row r="34">
          <cell r="J34">
            <v>0</v>
          </cell>
        </row>
        <row r="35">
          <cell r="E35">
            <v>70745.70352366289</v>
          </cell>
          <cell r="F35">
            <v>72623.76671612561</v>
          </cell>
          <cell r="G35">
            <v>75950.3726140436</v>
          </cell>
          <cell r="H35">
            <v>101994.75771343162</v>
          </cell>
          <cell r="I35">
            <v>123940.2772487089</v>
          </cell>
          <cell r="J35">
            <v>1.631858712247999</v>
          </cell>
        </row>
        <row r="38">
          <cell r="E38">
            <v>166635.95016220582</v>
          </cell>
          <cell r="F38">
            <v>200233.20221937628</v>
          </cell>
          <cell r="G38">
            <v>169350.25001631086</v>
          </cell>
          <cell r="H38">
            <v>228874.5100148264</v>
          </cell>
          <cell r="I38">
            <v>266857.6638404605</v>
          </cell>
          <cell r="J38">
            <v>1.575773663249734</v>
          </cell>
        </row>
        <row r="39">
          <cell r="E39">
            <v>437841.9703275028</v>
          </cell>
          <cell r="F39">
            <v>580756.8944754022</v>
          </cell>
          <cell r="G39">
            <v>436035.90950177744</v>
          </cell>
          <cell r="H39">
            <v>615984.7781633585</v>
          </cell>
          <cell r="I39">
            <v>708725.954130633</v>
          </cell>
          <cell r="J39">
            <v>1.6253843747420624</v>
          </cell>
        </row>
        <row r="40">
          <cell r="E40">
            <v>868734.4976949297</v>
          </cell>
          <cell r="F40">
            <v>1358014.7860976036</v>
          </cell>
          <cell r="G40">
            <v>1020982.0472630799</v>
          </cell>
          <cell r="H40">
            <v>1409212.9685238132</v>
          </cell>
          <cell r="I40">
            <v>1656415.506615285</v>
          </cell>
          <cell r="J40">
            <v>1.6223747626665868</v>
          </cell>
        </row>
        <row r="41">
          <cell r="J41">
            <v>0</v>
          </cell>
        </row>
        <row r="42">
          <cell r="E42">
            <v>110.32309225224893</v>
          </cell>
          <cell r="F42">
            <v>108.60848368106758</v>
          </cell>
          <cell r="G42">
            <v>116.8911048156535</v>
          </cell>
          <cell r="H42">
            <v>156.48119123172032</v>
          </cell>
          <cell r="I42">
            <v>190.1228616330651</v>
          </cell>
          <cell r="J42">
            <v>1.6264955484243548</v>
          </cell>
        </row>
        <row r="43">
          <cell r="J43">
            <v>0</v>
          </cell>
        </row>
        <row r="45">
          <cell r="E45">
            <v>289.9563370850232</v>
          </cell>
          <cell r="F45">
            <v>343.9744540189159</v>
          </cell>
          <cell r="G45">
            <v>290.477486749942</v>
          </cell>
          <cell r="H45">
            <v>393.3577134808009</v>
          </cell>
          <cell r="I45">
            <v>467.7184800540658</v>
          </cell>
          <cell r="J45">
            <v>1.610171188436032</v>
          </cell>
        </row>
        <row r="46">
          <cell r="E46">
            <v>812.499280381115</v>
          </cell>
          <cell r="F46">
            <v>1154.99201186082</v>
          </cell>
          <cell r="G46">
            <v>973.5588299439271</v>
          </cell>
          <cell r="H46">
            <v>1375.5988206541194</v>
          </cell>
          <cell r="I46">
            <v>1590.748748258732</v>
          </cell>
          <cell r="J46">
            <v>1.6339523604858603</v>
          </cell>
        </row>
        <row r="47">
          <cell r="E47">
            <v>2813.2383500120854</v>
          </cell>
          <cell r="F47">
            <v>2304.1209746475733</v>
          </cell>
          <cell r="G47">
            <v>1703.5343481263478</v>
          </cell>
          <cell r="H47">
            <v>2368.973351104289</v>
          </cell>
          <cell r="I47">
            <v>2763.28249973518</v>
          </cell>
          <cell r="J47">
            <v>1.6220879272404507</v>
          </cell>
        </row>
        <row r="49">
          <cell r="E49">
            <v>216399.78776632086</v>
          </cell>
          <cell r="F49">
            <v>250107.5377183305</v>
          </cell>
          <cell r="G49">
            <v>268426.8449074577</v>
          </cell>
          <cell r="H49">
            <v>361318.46909498563</v>
          </cell>
          <cell r="I49">
            <v>443730.9806058281</v>
          </cell>
          <cell r="J49">
            <v>1.6530797460246864</v>
          </cell>
        </row>
        <row r="52">
          <cell r="E52">
            <v>107393.38231635775</v>
          </cell>
          <cell r="F52">
            <v>125058.12628516823</v>
          </cell>
          <cell r="G52">
            <v>133247.3337140782</v>
          </cell>
          <cell r="H52">
            <v>179551.57147872495</v>
          </cell>
          <cell r="I52">
            <v>219894.83989465956</v>
          </cell>
          <cell r="J52">
            <v>1.6502757223383497</v>
          </cell>
        </row>
        <row r="53">
          <cell r="E53">
            <v>109006.40544996312</v>
          </cell>
          <cell r="F53">
            <v>125049.41143316228</v>
          </cell>
          <cell r="G53">
            <v>135179.5111933795</v>
          </cell>
          <cell r="H53">
            <v>181766.89761626069</v>
          </cell>
          <cell r="I53">
            <v>223836.14071116855</v>
          </cell>
          <cell r="J53">
            <v>1.655843690623813</v>
          </cell>
        </row>
        <row r="59">
          <cell r="E59">
            <v>128176.37286476872</v>
          </cell>
          <cell r="F59">
            <v>127108.03676886024</v>
          </cell>
          <cell r="G59">
            <v>111161.50411070645</v>
          </cell>
          <cell r="H59">
            <v>150782.52719776763</v>
          </cell>
          <cell r="I59">
            <v>176777.48328122962</v>
          </cell>
          <cell r="J59">
            <v>1.5902761004850727</v>
          </cell>
        </row>
        <row r="66">
          <cell r="E66">
            <v>451852.9133779829</v>
          </cell>
          <cell r="F66">
            <v>455429.55664761085</v>
          </cell>
          <cell r="G66">
            <v>333515.1464597194</v>
          </cell>
          <cell r="H66">
            <v>471597.946161867</v>
          </cell>
          <cell r="I66">
            <v>542430.4962534208</v>
          </cell>
          <cell r="J66">
            <v>1.6264043837629227</v>
          </cell>
        </row>
      </sheetData>
      <sheetData sheetId="29">
        <row r="8">
          <cell r="E8">
            <v>767.43</v>
          </cell>
          <cell r="F8">
            <v>767.43</v>
          </cell>
          <cell r="G8">
            <v>953.57</v>
          </cell>
          <cell r="H8">
            <v>953.57</v>
          </cell>
          <cell r="I8">
            <v>1074.443</v>
          </cell>
        </row>
        <row r="9">
          <cell r="E9">
            <v>767.43</v>
          </cell>
          <cell r="F9">
            <v>767.43</v>
          </cell>
          <cell r="G9">
            <v>953.57</v>
          </cell>
          <cell r="H9">
            <v>953.57</v>
          </cell>
          <cell r="I9">
            <v>1074.443</v>
          </cell>
        </row>
        <row r="10">
          <cell r="E10">
            <v>767.43</v>
          </cell>
          <cell r="F10">
            <v>767.43</v>
          </cell>
          <cell r="G10">
            <v>953.57</v>
          </cell>
          <cell r="H10">
            <v>953.57</v>
          </cell>
          <cell r="I10">
            <v>1074.443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ntrifonov@niiar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view="pageBreakPreview" zoomScale="120" zoomScaleSheetLayoutView="120" zoomScalePageLayoutView="0" workbookViewId="0" topLeftCell="A1">
      <selection activeCell="D13" sqref="D13"/>
    </sheetView>
  </sheetViews>
  <sheetFormatPr defaultColWidth="9.140625" defaultRowHeight="15"/>
  <cols>
    <col min="1" max="1" width="38.8515625" style="0" customWidth="1"/>
    <col min="2" max="2" width="63.57421875" style="0" customWidth="1"/>
  </cols>
  <sheetData>
    <row r="1" spans="1:2" ht="15">
      <c r="A1" s="88"/>
      <c r="B1" s="81" t="s">
        <v>366</v>
      </c>
    </row>
    <row r="2" spans="1:2" ht="15">
      <c r="A2" s="89" t="s">
        <v>157</v>
      </c>
      <c r="B2" s="236" t="s">
        <v>158</v>
      </c>
    </row>
    <row r="3" spans="1:2" ht="15">
      <c r="A3" s="89" t="s">
        <v>171</v>
      </c>
      <c r="B3" s="237">
        <v>2019</v>
      </c>
    </row>
    <row r="4" spans="1:2" ht="24.75" customHeight="1">
      <c r="A4" s="89" t="s">
        <v>172</v>
      </c>
      <c r="B4" s="238" t="s">
        <v>371</v>
      </c>
    </row>
    <row r="5" spans="1:2" ht="22.5" customHeight="1">
      <c r="A5" s="89" t="s">
        <v>159</v>
      </c>
      <c r="B5" s="239" t="s">
        <v>372</v>
      </c>
    </row>
    <row r="6" spans="1:2" ht="23.25" customHeight="1">
      <c r="A6" s="89" t="s">
        <v>160</v>
      </c>
      <c r="B6" s="240" t="s">
        <v>373</v>
      </c>
    </row>
    <row r="7" spans="1:2" ht="33" customHeight="1">
      <c r="A7" s="89" t="s">
        <v>161</v>
      </c>
      <c r="B7" s="241" t="s">
        <v>173</v>
      </c>
    </row>
    <row r="8" spans="1:2" ht="14.25" customHeight="1">
      <c r="A8" s="89"/>
      <c r="B8" s="242" t="s">
        <v>162</v>
      </c>
    </row>
    <row r="9" spans="1:2" ht="36.75" customHeight="1">
      <c r="A9" s="89" t="s">
        <v>163</v>
      </c>
      <c r="B9" s="243" t="s">
        <v>374</v>
      </c>
    </row>
    <row r="10" spans="1:2" ht="33.75" customHeight="1">
      <c r="A10" s="89" t="s">
        <v>164</v>
      </c>
      <c r="B10" s="244" t="s">
        <v>374</v>
      </c>
    </row>
    <row r="11" spans="1:2" ht="20.25" customHeight="1">
      <c r="A11" s="89"/>
      <c r="B11" s="242" t="s">
        <v>165</v>
      </c>
    </row>
    <row r="12" spans="1:2" ht="20.25" customHeight="1">
      <c r="A12" s="90" t="s">
        <v>166</v>
      </c>
      <c r="B12" s="245" t="s">
        <v>375</v>
      </c>
    </row>
    <row r="13" spans="1:2" ht="20.25" customHeight="1">
      <c r="A13" s="90" t="s">
        <v>167</v>
      </c>
      <c r="B13" s="246" t="s">
        <v>379</v>
      </c>
    </row>
    <row r="14" spans="1:2" ht="25.5" customHeight="1">
      <c r="A14" s="89"/>
      <c r="B14" s="242" t="s">
        <v>168</v>
      </c>
    </row>
    <row r="15" spans="1:2" ht="15">
      <c r="A15" s="90" t="s">
        <v>166</v>
      </c>
      <c r="B15" s="245" t="s">
        <v>376</v>
      </c>
    </row>
    <row r="16" spans="1:2" ht="15">
      <c r="A16" s="90" t="s">
        <v>169</v>
      </c>
      <c r="B16" s="247" t="s">
        <v>380</v>
      </c>
    </row>
    <row r="17" spans="1:2" ht="15">
      <c r="A17" s="90" t="s">
        <v>167</v>
      </c>
      <c r="B17" s="247" t="s">
        <v>377</v>
      </c>
    </row>
    <row r="18" spans="1:2" ht="15">
      <c r="A18" s="90" t="s">
        <v>170</v>
      </c>
      <c r="B18" s="248" t="s">
        <v>378</v>
      </c>
    </row>
  </sheetData>
  <sheetProtection/>
  <dataValidations count="2"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B3">
      <formula1>"2012,2013,2014,2015,2016,2017,2018,2019,2020"</formula1>
      <formula2>0</formula2>
    </dataValidation>
    <dataValidation type="textLength" operator="lessThanOrEqual" allowBlank="1" showErrorMessage="1" errorTitle="Ошибка" error="Допускается ввод не более 900 символов!" sqref="B9:B10 B12:B13 B15:B18">
      <formula1>900</formula1>
    </dataValidation>
  </dataValidations>
  <hyperlinks>
    <hyperlink ref="B18" r:id="rId1" display="vntrifonov@niiar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19"/>
  <sheetViews>
    <sheetView view="pageBreakPreview" zoomScale="60" zoomScalePageLayoutView="0" workbookViewId="0" topLeftCell="A1">
      <selection activeCell="L18" sqref="L18"/>
    </sheetView>
  </sheetViews>
  <sheetFormatPr defaultColWidth="9.140625" defaultRowHeight="15"/>
  <cols>
    <col min="1" max="1" width="9.140625" style="10" customWidth="1"/>
    <col min="2" max="2" width="21.421875" style="10" customWidth="1"/>
    <col min="3" max="8" width="17.140625" style="10" customWidth="1"/>
    <col min="9" max="9" width="17.8515625" style="10" customWidth="1"/>
    <col min="10" max="10" width="21.00390625" style="10" customWidth="1"/>
    <col min="11" max="18" width="21.8515625" style="10" customWidth="1"/>
    <col min="19" max="16384" width="9.140625" style="10" customWidth="1"/>
  </cols>
  <sheetData>
    <row r="2" spans="1:18" ht="31.5" customHeight="1">
      <c r="A2" s="292" t="s">
        <v>207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 ht="18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18.75">
      <c r="A4" s="303" t="s">
        <v>86</v>
      </c>
      <c r="B4" s="268" t="s">
        <v>181</v>
      </c>
      <c r="C4" s="268" t="s">
        <v>182</v>
      </c>
      <c r="D4" s="268" t="s">
        <v>183</v>
      </c>
      <c r="E4" s="268" t="s">
        <v>184</v>
      </c>
      <c r="F4" s="268" t="s">
        <v>185</v>
      </c>
      <c r="G4" s="268" t="s">
        <v>186</v>
      </c>
      <c r="H4" s="306" t="s">
        <v>187</v>
      </c>
      <c r="I4" s="307"/>
      <c r="J4" s="308"/>
      <c r="K4" s="268" t="s">
        <v>188</v>
      </c>
      <c r="L4" s="268" t="s">
        <v>209</v>
      </c>
      <c r="M4" s="268" t="s">
        <v>210</v>
      </c>
      <c r="N4" s="268" t="s">
        <v>211</v>
      </c>
      <c r="O4" s="268" t="s">
        <v>212</v>
      </c>
      <c r="P4" s="300" t="s">
        <v>189</v>
      </c>
      <c r="Q4" s="300" t="s">
        <v>190</v>
      </c>
      <c r="R4" s="268" t="s">
        <v>191</v>
      </c>
    </row>
    <row r="5" spans="1:18" ht="18.75">
      <c r="A5" s="304"/>
      <c r="B5" s="299"/>
      <c r="C5" s="299"/>
      <c r="D5" s="299"/>
      <c r="E5" s="299"/>
      <c r="F5" s="299"/>
      <c r="G5" s="299"/>
      <c r="H5" s="268" t="s">
        <v>192</v>
      </c>
      <c r="I5" s="268" t="s">
        <v>193</v>
      </c>
      <c r="J5" s="268" t="s">
        <v>194</v>
      </c>
      <c r="K5" s="299"/>
      <c r="L5" s="299"/>
      <c r="M5" s="299"/>
      <c r="N5" s="299"/>
      <c r="O5" s="299"/>
      <c r="P5" s="301"/>
      <c r="Q5" s="301"/>
      <c r="R5" s="299"/>
    </row>
    <row r="6" spans="1:18" ht="18.75">
      <c r="A6" s="304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301"/>
      <c r="Q6" s="301"/>
      <c r="R6" s="299"/>
    </row>
    <row r="7" spans="1:18" ht="111.75" customHeight="1">
      <c r="A7" s="305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302"/>
      <c r="Q7" s="302"/>
      <c r="R7" s="269"/>
    </row>
    <row r="8" spans="1:18" ht="18" customHeight="1" thickBot="1">
      <c r="A8" s="212"/>
      <c r="B8" s="213">
        <v>1</v>
      </c>
      <c r="C8" s="213">
        <v>2</v>
      </c>
      <c r="D8" s="213">
        <v>3</v>
      </c>
      <c r="E8" s="213">
        <v>4</v>
      </c>
      <c r="F8" s="213">
        <v>5</v>
      </c>
      <c r="G8" s="213">
        <v>6</v>
      </c>
      <c r="H8" s="213">
        <v>7</v>
      </c>
      <c r="I8" s="213">
        <v>8</v>
      </c>
      <c r="J8" s="213">
        <v>9</v>
      </c>
      <c r="K8" s="213">
        <v>10</v>
      </c>
      <c r="L8" s="213">
        <v>11</v>
      </c>
      <c r="M8" s="213">
        <v>12</v>
      </c>
      <c r="N8" s="213">
        <v>13</v>
      </c>
      <c r="O8" s="213">
        <v>14</v>
      </c>
      <c r="P8" s="213" t="s">
        <v>213</v>
      </c>
      <c r="Q8" s="213" t="s">
        <v>214</v>
      </c>
      <c r="R8" s="213" t="s">
        <v>215</v>
      </c>
    </row>
    <row r="9" spans="1:18" ht="39.75" customHeight="1">
      <c r="A9" s="185" t="s">
        <v>141</v>
      </c>
      <c r="B9" s="186" t="s">
        <v>205</v>
      </c>
      <c r="C9" s="286">
        <v>0.4</v>
      </c>
      <c r="D9" s="229">
        <v>28</v>
      </c>
      <c r="E9" s="229">
        <v>32</v>
      </c>
      <c r="F9" s="215">
        <v>269</v>
      </c>
      <c r="G9" s="216">
        <v>14.91525</v>
      </c>
      <c r="H9" s="194">
        <f>I9+J9</f>
        <v>23</v>
      </c>
      <c r="I9" s="229">
        <v>15</v>
      </c>
      <c r="J9" s="225">
        <v>8</v>
      </c>
      <c r="K9" s="233">
        <v>177.135</v>
      </c>
      <c r="L9" s="216">
        <v>10.72033</v>
      </c>
      <c r="M9" s="216">
        <v>0</v>
      </c>
      <c r="N9" s="216">
        <v>298.13229</v>
      </c>
      <c r="O9" s="216">
        <v>0</v>
      </c>
      <c r="P9" s="199">
        <f>L9+M9</f>
        <v>10.72033</v>
      </c>
      <c r="Q9" s="200">
        <f>N9+O9</f>
        <v>298.13229</v>
      </c>
      <c r="R9" s="201">
        <f>P9-Q9</f>
        <v>-287.41196</v>
      </c>
    </row>
    <row r="10" spans="1:18" ht="39.75" customHeight="1">
      <c r="A10" s="185" t="s">
        <v>195</v>
      </c>
      <c r="B10" s="187" t="s">
        <v>196</v>
      </c>
      <c r="C10" s="286"/>
      <c r="D10" s="230">
        <v>1</v>
      </c>
      <c r="E10" s="230">
        <v>1</v>
      </c>
      <c r="F10" s="217">
        <v>15</v>
      </c>
      <c r="G10" s="218">
        <v>0.42372</v>
      </c>
      <c r="H10" s="194">
        <f aca="true" t="shared" si="0" ref="H10:H17">I10+J10</f>
        <v>0</v>
      </c>
      <c r="I10" s="230"/>
      <c r="J10" s="225"/>
      <c r="K10" s="217"/>
      <c r="L10" s="218"/>
      <c r="M10" s="226"/>
      <c r="N10" s="226"/>
      <c r="O10" s="226"/>
      <c r="P10" s="199">
        <f aca="true" t="shared" si="1" ref="P10:P17">L10+M10</f>
        <v>0</v>
      </c>
      <c r="Q10" s="200">
        <f aca="true" t="shared" si="2" ref="Q10:Q17">N10+O10</f>
        <v>0</v>
      </c>
      <c r="R10" s="201">
        <f aca="true" t="shared" si="3" ref="R10:R17">P10-Q10</f>
        <v>0</v>
      </c>
    </row>
    <row r="11" spans="1:18" ht="39.75" customHeight="1">
      <c r="A11" s="188">
        <v>2</v>
      </c>
      <c r="B11" s="189" t="s">
        <v>197</v>
      </c>
      <c r="C11" s="286"/>
      <c r="D11" s="231">
        <v>8</v>
      </c>
      <c r="E11" s="231">
        <v>9</v>
      </c>
      <c r="F11" s="217">
        <v>619</v>
      </c>
      <c r="G11" s="220">
        <v>198.15254</v>
      </c>
      <c r="H11" s="194">
        <f t="shared" si="0"/>
        <v>4</v>
      </c>
      <c r="I11" s="231">
        <v>3</v>
      </c>
      <c r="J11" s="227">
        <v>1</v>
      </c>
      <c r="K11" s="220">
        <v>219.22</v>
      </c>
      <c r="L11" s="220">
        <v>47.04775</v>
      </c>
      <c r="M11" s="220">
        <v>0</v>
      </c>
      <c r="N11" s="220">
        <v>278.53823</v>
      </c>
      <c r="O11" s="220">
        <v>0</v>
      </c>
      <c r="P11" s="202">
        <f t="shared" si="1"/>
        <v>47.04775</v>
      </c>
      <c r="Q11" s="203">
        <f t="shared" si="2"/>
        <v>278.53823</v>
      </c>
      <c r="R11" s="204">
        <f t="shared" si="3"/>
        <v>-231.49048</v>
      </c>
    </row>
    <row r="12" spans="1:18" ht="39.75" customHeight="1" thickBot="1">
      <c r="A12" s="190">
        <v>3</v>
      </c>
      <c r="B12" s="191" t="s">
        <v>198</v>
      </c>
      <c r="C12" s="287"/>
      <c r="D12" s="232">
        <v>3</v>
      </c>
      <c r="E12" s="232">
        <v>3</v>
      </c>
      <c r="F12" s="219">
        <v>755</v>
      </c>
      <c r="G12" s="222">
        <v>224.23728</v>
      </c>
      <c r="H12" s="195">
        <f t="shared" si="0"/>
        <v>2</v>
      </c>
      <c r="I12" s="232">
        <v>1</v>
      </c>
      <c r="J12" s="223">
        <v>1</v>
      </c>
      <c r="K12" s="234">
        <v>459.6</v>
      </c>
      <c r="L12" s="222">
        <v>86.59103</v>
      </c>
      <c r="M12" s="218">
        <v>0</v>
      </c>
      <c r="N12" s="218">
        <v>58.04195</v>
      </c>
      <c r="O12" s="218">
        <v>0</v>
      </c>
      <c r="P12" s="205">
        <f t="shared" si="1"/>
        <v>86.59103</v>
      </c>
      <c r="Q12" s="206">
        <f t="shared" si="2"/>
        <v>58.04195</v>
      </c>
      <c r="R12" s="207">
        <f t="shared" si="3"/>
        <v>28.549080000000004</v>
      </c>
    </row>
    <row r="13" spans="1:18" ht="39.75" customHeight="1">
      <c r="A13" s="192">
        <v>4</v>
      </c>
      <c r="B13" s="193" t="s">
        <v>199</v>
      </c>
      <c r="C13" s="296" t="s">
        <v>200</v>
      </c>
      <c r="D13" s="229">
        <v>1</v>
      </c>
      <c r="E13" s="229"/>
      <c r="F13" s="215"/>
      <c r="G13" s="216"/>
      <c r="H13" s="196">
        <f t="shared" si="0"/>
        <v>0</v>
      </c>
      <c r="I13" s="229"/>
      <c r="J13" s="224"/>
      <c r="K13" s="215"/>
      <c r="L13" s="216"/>
      <c r="M13" s="228"/>
      <c r="N13" s="228"/>
      <c r="O13" s="228"/>
      <c r="P13" s="208">
        <f t="shared" si="1"/>
        <v>0</v>
      </c>
      <c r="Q13" s="209">
        <f t="shared" si="2"/>
        <v>0</v>
      </c>
      <c r="R13" s="210">
        <f t="shared" si="3"/>
        <v>0</v>
      </c>
    </row>
    <row r="14" spans="1:18" ht="39.75" customHeight="1">
      <c r="A14" s="188">
        <v>5</v>
      </c>
      <c r="B14" s="189" t="s">
        <v>198</v>
      </c>
      <c r="C14" s="297"/>
      <c r="D14" s="231">
        <v>3</v>
      </c>
      <c r="E14" s="231">
        <v>1</v>
      </c>
      <c r="F14" s="219">
        <v>450</v>
      </c>
      <c r="G14" s="220">
        <v>151.77966</v>
      </c>
      <c r="H14" s="197">
        <f t="shared" si="0"/>
        <v>2</v>
      </c>
      <c r="I14" s="231"/>
      <c r="J14" s="227">
        <v>2</v>
      </c>
      <c r="K14" s="219">
        <v>1555</v>
      </c>
      <c r="L14" s="220">
        <v>339.3845</v>
      </c>
      <c r="M14" s="220">
        <v>0</v>
      </c>
      <c r="N14" s="220">
        <v>35.07845</v>
      </c>
      <c r="O14" s="220">
        <v>0</v>
      </c>
      <c r="P14" s="202">
        <f t="shared" si="1"/>
        <v>339.3845</v>
      </c>
      <c r="Q14" s="203">
        <f t="shared" si="2"/>
        <v>35.07845</v>
      </c>
      <c r="R14" s="204">
        <f t="shared" si="3"/>
        <v>304.30605</v>
      </c>
    </row>
    <row r="15" spans="1:18" ht="39.75" customHeight="1" thickBot="1">
      <c r="A15" s="190">
        <v>6</v>
      </c>
      <c r="B15" s="191" t="s">
        <v>201</v>
      </c>
      <c r="C15" s="298"/>
      <c r="D15" s="223"/>
      <c r="E15" s="223"/>
      <c r="F15" s="223"/>
      <c r="G15" s="223"/>
      <c r="H15" s="195">
        <f t="shared" si="0"/>
        <v>0</v>
      </c>
      <c r="I15" s="223"/>
      <c r="J15" s="223"/>
      <c r="K15" s="223"/>
      <c r="L15" s="223"/>
      <c r="M15" s="223"/>
      <c r="N15" s="223"/>
      <c r="O15" s="223"/>
      <c r="P15" s="205">
        <f t="shared" si="1"/>
        <v>0</v>
      </c>
      <c r="Q15" s="206">
        <f t="shared" si="2"/>
        <v>0</v>
      </c>
      <c r="R15" s="207">
        <f t="shared" si="3"/>
        <v>0</v>
      </c>
    </row>
    <row r="16" spans="1:18" ht="39.75" customHeight="1">
      <c r="A16" s="192">
        <v>7</v>
      </c>
      <c r="B16" s="193" t="s">
        <v>198</v>
      </c>
      <c r="C16" s="291" t="s">
        <v>202</v>
      </c>
      <c r="D16" s="224"/>
      <c r="E16" s="224"/>
      <c r="F16" s="224"/>
      <c r="G16" s="224"/>
      <c r="H16" s="196">
        <f t="shared" si="0"/>
        <v>0</v>
      </c>
      <c r="I16" s="224"/>
      <c r="J16" s="224"/>
      <c r="K16" s="224"/>
      <c r="L16" s="224"/>
      <c r="M16" s="224"/>
      <c r="N16" s="224"/>
      <c r="O16" s="224"/>
      <c r="P16" s="208">
        <f t="shared" si="1"/>
        <v>0</v>
      </c>
      <c r="Q16" s="209">
        <f t="shared" si="2"/>
        <v>0</v>
      </c>
      <c r="R16" s="210">
        <f t="shared" si="3"/>
        <v>0</v>
      </c>
    </row>
    <row r="17" spans="1:18" ht="39.75" customHeight="1" thickBot="1">
      <c r="A17" s="190">
        <v>8</v>
      </c>
      <c r="B17" s="191" t="s">
        <v>201</v>
      </c>
      <c r="C17" s="287"/>
      <c r="D17" s="223"/>
      <c r="E17" s="223"/>
      <c r="F17" s="223"/>
      <c r="G17" s="223"/>
      <c r="H17" s="195">
        <f t="shared" si="0"/>
        <v>0</v>
      </c>
      <c r="I17" s="223"/>
      <c r="J17" s="223"/>
      <c r="K17" s="223"/>
      <c r="L17" s="223"/>
      <c r="M17" s="223"/>
      <c r="N17" s="223"/>
      <c r="O17" s="223"/>
      <c r="P17" s="205">
        <f t="shared" si="1"/>
        <v>0</v>
      </c>
      <c r="Q17" s="206">
        <f t="shared" si="2"/>
        <v>0</v>
      </c>
      <c r="R17" s="207">
        <f t="shared" si="3"/>
        <v>0</v>
      </c>
    </row>
    <row r="18" spans="1:18" ht="43.5" customHeight="1" thickBot="1">
      <c r="A18" s="276" t="s">
        <v>203</v>
      </c>
      <c r="B18" s="277"/>
      <c r="C18" s="278"/>
      <c r="D18" s="198">
        <f aca="true" t="shared" si="4" ref="D18:R18">SUM(D9:D17)</f>
        <v>44</v>
      </c>
      <c r="E18" s="198">
        <f t="shared" si="4"/>
        <v>46</v>
      </c>
      <c r="F18" s="198">
        <f t="shared" si="4"/>
        <v>2108</v>
      </c>
      <c r="G18" s="198">
        <f t="shared" si="4"/>
        <v>589.50845</v>
      </c>
      <c r="H18" s="198">
        <f t="shared" si="4"/>
        <v>31</v>
      </c>
      <c r="I18" s="198">
        <f t="shared" si="4"/>
        <v>19</v>
      </c>
      <c r="J18" s="198">
        <f t="shared" si="4"/>
        <v>12</v>
      </c>
      <c r="K18" s="198">
        <f t="shared" si="4"/>
        <v>2410.955</v>
      </c>
      <c r="L18" s="198">
        <f t="shared" si="4"/>
        <v>483.74361</v>
      </c>
      <c r="M18" s="198">
        <f t="shared" si="4"/>
        <v>0</v>
      </c>
      <c r="N18" s="198">
        <f t="shared" si="4"/>
        <v>669.79092</v>
      </c>
      <c r="O18" s="198">
        <f t="shared" si="4"/>
        <v>0</v>
      </c>
      <c r="P18" s="211">
        <f t="shared" si="4"/>
        <v>483.74361</v>
      </c>
      <c r="Q18" s="211">
        <f t="shared" si="4"/>
        <v>669.79092</v>
      </c>
      <c r="R18" s="211">
        <f t="shared" si="4"/>
        <v>-186.04731000000004</v>
      </c>
    </row>
    <row r="19" spans="1:18" ht="53.25" customHeight="1">
      <c r="A19" s="279" t="s">
        <v>204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</row>
  </sheetData>
  <sheetProtection password="CF26" sheet="1"/>
  <mergeCells count="25">
    <mergeCell ref="C16:C17"/>
    <mergeCell ref="A18:C18"/>
    <mergeCell ref="A19:R19"/>
    <mergeCell ref="R4:R7"/>
    <mergeCell ref="H5:H7"/>
    <mergeCell ref="I5:I7"/>
    <mergeCell ref="J5:J7"/>
    <mergeCell ref="C9:C12"/>
    <mergeCell ref="C13:C15"/>
    <mergeCell ref="L4:L7"/>
    <mergeCell ref="A2:R2"/>
    <mergeCell ref="A4:A7"/>
    <mergeCell ref="B4:B7"/>
    <mergeCell ref="C4:C7"/>
    <mergeCell ref="D4:D7"/>
    <mergeCell ref="E4:E7"/>
    <mergeCell ref="F4:F7"/>
    <mergeCell ref="G4:G7"/>
    <mergeCell ref="H4:J4"/>
    <mergeCell ref="K4:K7"/>
    <mergeCell ref="M4:M7"/>
    <mergeCell ref="N4:N7"/>
    <mergeCell ref="O4:O7"/>
    <mergeCell ref="P4:P7"/>
    <mergeCell ref="Q4:Q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19"/>
  <sheetViews>
    <sheetView view="pageBreakPreview" zoomScale="60" zoomScalePageLayoutView="0" workbookViewId="0" topLeftCell="A1">
      <selection activeCell="N18" sqref="N18"/>
    </sheetView>
  </sheetViews>
  <sheetFormatPr defaultColWidth="9.140625" defaultRowHeight="15"/>
  <cols>
    <col min="1" max="1" width="9.140625" style="10" customWidth="1"/>
    <col min="2" max="2" width="21.421875" style="10" customWidth="1"/>
    <col min="3" max="8" width="17.140625" style="10" customWidth="1"/>
    <col min="9" max="9" width="17.8515625" style="10" customWidth="1"/>
    <col min="10" max="10" width="21.00390625" style="10" customWidth="1"/>
    <col min="11" max="18" width="21.8515625" style="10" customWidth="1"/>
    <col min="19" max="16384" width="9.140625" style="10" customWidth="1"/>
  </cols>
  <sheetData>
    <row r="2" spans="1:18" ht="31.5" customHeight="1">
      <c r="A2" s="292" t="s">
        <v>208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 ht="18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18.75">
      <c r="A4" s="303" t="s">
        <v>86</v>
      </c>
      <c r="B4" s="268" t="s">
        <v>181</v>
      </c>
      <c r="C4" s="268" t="s">
        <v>182</v>
      </c>
      <c r="D4" s="268" t="s">
        <v>183</v>
      </c>
      <c r="E4" s="268" t="s">
        <v>184</v>
      </c>
      <c r="F4" s="268" t="s">
        <v>185</v>
      </c>
      <c r="G4" s="268" t="s">
        <v>186</v>
      </c>
      <c r="H4" s="306" t="s">
        <v>187</v>
      </c>
      <c r="I4" s="307"/>
      <c r="J4" s="308"/>
      <c r="K4" s="268" t="s">
        <v>188</v>
      </c>
      <c r="L4" s="268" t="s">
        <v>209</v>
      </c>
      <c r="M4" s="268" t="s">
        <v>210</v>
      </c>
      <c r="N4" s="268" t="s">
        <v>211</v>
      </c>
      <c r="O4" s="268" t="s">
        <v>212</v>
      </c>
      <c r="P4" s="300" t="s">
        <v>189</v>
      </c>
      <c r="Q4" s="300" t="s">
        <v>190</v>
      </c>
      <c r="R4" s="268" t="s">
        <v>191</v>
      </c>
    </row>
    <row r="5" spans="1:18" ht="18.75">
      <c r="A5" s="304"/>
      <c r="B5" s="299"/>
      <c r="C5" s="299"/>
      <c r="D5" s="299"/>
      <c r="E5" s="299"/>
      <c r="F5" s="299"/>
      <c r="G5" s="299"/>
      <c r="H5" s="268" t="s">
        <v>192</v>
      </c>
      <c r="I5" s="268" t="s">
        <v>193</v>
      </c>
      <c r="J5" s="268" t="s">
        <v>194</v>
      </c>
      <c r="K5" s="299"/>
      <c r="L5" s="299"/>
      <c r="M5" s="299"/>
      <c r="N5" s="299"/>
      <c r="O5" s="299"/>
      <c r="P5" s="301"/>
      <c r="Q5" s="301"/>
      <c r="R5" s="299"/>
    </row>
    <row r="6" spans="1:18" ht="18.75">
      <c r="A6" s="304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301"/>
      <c r="Q6" s="301"/>
      <c r="R6" s="299"/>
    </row>
    <row r="7" spans="1:18" ht="111.75" customHeight="1">
      <c r="A7" s="305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302"/>
      <c r="Q7" s="302"/>
      <c r="R7" s="269"/>
    </row>
    <row r="8" spans="1:18" ht="18" customHeight="1" thickBot="1">
      <c r="A8" s="212"/>
      <c r="B8" s="213">
        <v>1</v>
      </c>
      <c r="C8" s="213">
        <v>2</v>
      </c>
      <c r="D8" s="213">
        <v>3</v>
      </c>
      <c r="E8" s="213">
        <v>4</v>
      </c>
      <c r="F8" s="213">
        <v>5</v>
      </c>
      <c r="G8" s="213">
        <v>6</v>
      </c>
      <c r="H8" s="213">
        <v>7</v>
      </c>
      <c r="I8" s="213">
        <v>8</v>
      </c>
      <c r="J8" s="213">
        <v>9</v>
      </c>
      <c r="K8" s="213">
        <v>10</v>
      </c>
      <c r="L8" s="213">
        <v>11</v>
      </c>
      <c r="M8" s="213">
        <v>12</v>
      </c>
      <c r="N8" s="213">
        <v>13</v>
      </c>
      <c r="O8" s="213">
        <v>14</v>
      </c>
      <c r="P8" s="213" t="s">
        <v>213</v>
      </c>
      <c r="Q8" s="213" t="s">
        <v>214</v>
      </c>
      <c r="R8" s="213" t="s">
        <v>215</v>
      </c>
    </row>
    <row r="9" spans="1:18" ht="39.75" customHeight="1">
      <c r="A9" s="185" t="s">
        <v>141</v>
      </c>
      <c r="B9" s="186" t="s">
        <v>205</v>
      </c>
      <c r="C9" s="286">
        <v>0.4</v>
      </c>
      <c r="D9" s="215">
        <v>70</v>
      </c>
      <c r="E9" s="215">
        <v>56</v>
      </c>
      <c r="F9" s="216">
        <v>307</v>
      </c>
      <c r="G9" s="216">
        <v>26.27</v>
      </c>
      <c r="H9" s="194">
        <f>I9+J9</f>
        <v>36</v>
      </c>
      <c r="I9" s="215">
        <v>26</v>
      </c>
      <c r="J9" s="225">
        <v>10</v>
      </c>
      <c r="K9" s="216">
        <v>275.5</v>
      </c>
      <c r="L9" s="216">
        <v>16.779661016949156</v>
      </c>
      <c r="M9" s="216">
        <v>0</v>
      </c>
      <c r="N9" s="216">
        <v>408.95985</v>
      </c>
      <c r="O9" s="216">
        <v>0</v>
      </c>
      <c r="P9" s="199">
        <f>L9+M9</f>
        <v>16.779661016949156</v>
      </c>
      <c r="Q9" s="200">
        <f>N9+O9</f>
        <v>408.95985</v>
      </c>
      <c r="R9" s="201">
        <f>P9-Q9</f>
        <v>-392.18018898305087</v>
      </c>
    </row>
    <row r="10" spans="1:18" ht="39.75" customHeight="1">
      <c r="A10" s="185" t="s">
        <v>195</v>
      </c>
      <c r="B10" s="187" t="s">
        <v>196</v>
      </c>
      <c r="C10" s="286"/>
      <c r="D10" s="217"/>
      <c r="E10" s="217"/>
      <c r="F10" s="218"/>
      <c r="G10" s="218"/>
      <c r="H10" s="194">
        <f aca="true" t="shared" si="0" ref="H10:H17">I10+J10</f>
        <v>0</v>
      </c>
      <c r="I10" s="217"/>
      <c r="J10" s="225"/>
      <c r="K10" s="218"/>
      <c r="L10" s="218"/>
      <c r="M10" s="226"/>
      <c r="N10" s="226"/>
      <c r="O10" s="226"/>
      <c r="P10" s="199">
        <f aca="true" t="shared" si="1" ref="P10:P17">L10+M10</f>
        <v>0</v>
      </c>
      <c r="Q10" s="200">
        <f aca="true" t="shared" si="2" ref="Q10:Q17">N10+O10</f>
        <v>0</v>
      </c>
      <c r="R10" s="201">
        <f aca="true" t="shared" si="3" ref="R10:R17">P10-Q10</f>
        <v>0</v>
      </c>
    </row>
    <row r="11" spans="1:18" ht="39.75" customHeight="1">
      <c r="A11" s="188">
        <v>2</v>
      </c>
      <c r="B11" s="189" t="s">
        <v>197</v>
      </c>
      <c r="C11" s="286"/>
      <c r="D11" s="219">
        <v>16</v>
      </c>
      <c r="E11" s="219">
        <v>12</v>
      </c>
      <c r="F11" s="218">
        <v>1006.74</v>
      </c>
      <c r="G11" s="220">
        <v>298.98</v>
      </c>
      <c r="H11" s="194">
        <f t="shared" si="0"/>
        <v>10</v>
      </c>
      <c r="I11" s="219">
        <v>7</v>
      </c>
      <c r="J11" s="227">
        <v>3</v>
      </c>
      <c r="K11" s="220">
        <v>770</v>
      </c>
      <c r="L11" s="220">
        <v>388.63434</v>
      </c>
      <c r="M11" s="220">
        <v>0</v>
      </c>
      <c r="N11" s="220">
        <v>649.35418</v>
      </c>
      <c r="O11" s="220">
        <v>0</v>
      </c>
      <c r="P11" s="202">
        <f t="shared" si="1"/>
        <v>388.63434</v>
      </c>
      <c r="Q11" s="203">
        <f t="shared" si="2"/>
        <v>649.35418</v>
      </c>
      <c r="R11" s="204">
        <f t="shared" si="3"/>
        <v>-260.71984000000003</v>
      </c>
    </row>
    <row r="12" spans="1:18" ht="39.75" customHeight="1" thickBot="1">
      <c r="A12" s="190">
        <v>3</v>
      </c>
      <c r="B12" s="191" t="s">
        <v>198</v>
      </c>
      <c r="C12" s="287"/>
      <c r="D12" s="221"/>
      <c r="E12" s="221"/>
      <c r="F12" s="220"/>
      <c r="G12" s="222"/>
      <c r="H12" s="195">
        <f t="shared" si="0"/>
        <v>0</v>
      </c>
      <c r="I12" s="221"/>
      <c r="J12" s="223"/>
      <c r="K12" s="222"/>
      <c r="L12" s="222"/>
      <c r="M12" s="218"/>
      <c r="N12" s="218"/>
      <c r="O12" s="218"/>
      <c r="P12" s="205">
        <f t="shared" si="1"/>
        <v>0</v>
      </c>
      <c r="Q12" s="206">
        <f t="shared" si="2"/>
        <v>0</v>
      </c>
      <c r="R12" s="207">
        <f t="shared" si="3"/>
        <v>0</v>
      </c>
    </row>
    <row r="13" spans="1:18" ht="39.75" customHeight="1">
      <c r="A13" s="192">
        <v>4</v>
      </c>
      <c r="B13" s="193" t="s">
        <v>199</v>
      </c>
      <c r="C13" s="296" t="s">
        <v>200</v>
      </c>
      <c r="D13" s="215">
        <v>1</v>
      </c>
      <c r="E13" s="215">
        <v>1</v>
      </c>
      <c r="F13" s="216">
        <v>50</v>
      </c>
      <c r="G13" s="216">
        <v>15.47</v>
      </c>
      <c r="H13" s="196">
        <f t="shared" si="0"/>
        <v>0</v>
      </c>
      <c r="I13" s="215"/>
      <c r="J13" s="224"/>
      <c r="K13" s="216"/>
      <c r="L13" s="216"/>
      <c r="M13" s="228"/>
      <c r="N13" s="228"/>
      <c r="O13" s="228"/>
      <c r="P13" s="208">
        <f t="shared" si="1"/>
        <v>0</v>
      </c>
      <c r="Q13" s="209">
        <f t="shared" si="2"/>
        <v>0</v>
      </c>
      <c r="R13" s="210">
        <f t="shared" si="3"/>
        <v>0</v>
      </c>
    </row>
    <row r="14" spans="1:18" ht="39.75" customHeight="1">
      <c r="A14" s="188">
        <v>5</v>
      </c>
      <c r="B14" s="189" t="s">
        <v>198</v>
      </c>
      <c r="C14" s="297"/>
      <c r="D14" s="219">
        <v>1</v>
      </c>
      <c r="E14" s="219"/>
      <c r="F14" s="220"/>
      <c r="G14" s="220"/>
      <c r="H14" s="197">
        <f t="shared" si="0"/>
        <v>2</v>
      </c>
      <c r="I14" s="219"/>
      <c r="J14" s="227">
        <v>2</v>
      </c>
      <c r="K14" s="220">
        <v>625</v>
      </c>
      <c r="L14" s="220">
        <v>46.4235</v>
      </c>
      <c r="M14" s="220">
        <v>0</v>
      </c>
      <c r="N14" s="220">
        <v>132.74262</v>
      </c>
      <c r="O14" s="220">
        <v>0</v>
      </c>
      <c r="P14" s="202">
        <f t="shared" si="1"/>
        <v>46.4235</v>
      </c>
      <c r="Q14" s="203">
        <f t="shared" si="2"/>
        <v>132.74262</v>
      </c>
      <c r="R14" s="204">
        <f t="shared" si="3"/>
        <v>-86.31912</v>
      </c>
    </row>
    <row r="15" spans="1:18" ht="39.75" customHeight="1" thickBot="1">
      <c r="A15" s="190">
        <v>6</v>
      </c>
      <c r="B15" s="191" t="s">
        <v>201</v>
      </c>
      <c r="C15" s="298"/>
      <c r="D15" s="223"/>
      <c r="E15" s="223"/>
      <c r="F15" s="223"/>
      <c r="G15" s="223"/>
      <c r="H15" s="195">
        <f t="shared" si="0"/>
        <v>0</v>
      </c>
      <c r="I15" s="223"/>
      <c r="J15" s="223"/>
      <c r="K15" s="222"/>
      <c r="L15" s="222"/>
      <c r="M15" s="222"/>
      <c r="N15" s="222"/>
      <c r="O15" s="222"/>
      <c r="P15" s="205">
        <f t="shared" si="1"/>
        <v>0</v>
      </c>
      <c r="Q15" s="206">
        <f t="shared" si="2"/>
        <v>0</v>
      </c>
      <c r="R15" s="207">
        <f t="shared" si="3"/>
        <v>0</v>
      </c>
    </row>
    <row r="16" spans="1:18" ht="39.75" customHeight="1">
      <c r="A16" s="192">
        <v>7</v>
      </c>
      <c r="B16" s="193" t="s">
        <v>198</v>
      </c>
      <c r="C16" s="291" t="s">
        <v>202</v>
      </c>
      <c r="D16" s="224"/>
      <c r="E16" s="224"/>
      <c r="F16" s="224"/>
      <c r="G16" s="224"/>
      <c r="H16" s="196">
        <f t="shared" si="0"/>
        <v>0</v>
      </c>
      <c r="I16" s="224"/>
      <c r="J16" s="224"/>
      <c r="K16" s="224"/>
      <c r="L16" s="224"/>
      <c r="M16" s="224"/>
      <c r="N16" s="224"/>
      <c r="O16" s="224"/>
      <c r="P16" s="208">
        <f t="shared" si="1"/>
        <v>0</v>
      </c>
      <c r="Q16" s="209">
        <f t="shared" si="2"/>
        <v>0</v>
      </c>
      <c r="R16" s="210">
        <f t="shared" si="3"/>
        <v>0</v>
      </c>
    </row>
    <row r="17" spans="1:18" ht="39.75" customHeight="1" thickBot="1">
      <c r="A17" s="190">
        <v>8</v>
      </c>
      <c r="B17" s="191" t="s">
        <v>201</v>
      </c>
      <c r="C17" s="287"/>
      <c r="D17" s="223"/>
      <c r="E17" s="223"/>
      <c r="F17" s="223"/>
      <c r="G17" s="223"/>
      <c r="H17" s="195">
        <f t="shared" si="0"/>
        <v>0</v>
      </c>
      <c r="I17" s="223"/>
      <c r="J17" s="223"/>
      <c r="K17" s="223"/>
      <c r="L17" s="223"/>
      <c r="M17" s="223"/>
      <c r="N17" s="223"/>
      <c r="O17" s="223"/>
      <c r="P17" s="205">
        <f t="shared" si="1"/>
        <v>0</v>
      </c>
      <c r="Q17" s="206">
        <f t="shared" si="2"/>
        <v>0</v>
      </c>
      <c r="R17" s="207">
        <f t="shared" si="3"/>
        <v>0</v>
      </c>
    </row>
    <row r="18" spans="1:18" ht="43.5" customHeight="1" thickBot="1">
      <c r="A18" s="276" t="s">
        <v>203</v>
      </c>
      <c r="B18" s="277"/>
      <c r="C18" s="278"/>
      <c r="D18" s="198">
        <f aca="true" t="shared" si="4" ref="D18:R18">SUM(D9:D17)</f>
        <v>88</v>
      </c>
      <c r="E18" s="198">
        <f t="shared" si="4"/>
        <v>69</v>
      </c>
      <c r="F18" s="198">
        <f t="shared" si="4"/>
        <v>1363.74</v>
      </c>
      <c r="G18" s="198">
        <f t="shared" si="4"/>
        <v>340.72</v>
      </c>
      <c r="H18" s="198">
        <f t="shared" si="4"/>
        <v>48</v>
      </c>
      <c r="I18" s="198">
        <f t="shared" si="4"/>
        <v>33</v>
      </c>
      <c r="J18" s="198">
        <f t="shared" si="4"/>
        <v>15</v>
      </c>
      <c r="K18" s="198">
        <f t="shared" si="4"/>
        <v>1670.5</v>
      </c>
      <c r="L18" s="198">
        <f t="shared" si="4"/>
        <v>451.83750101694915</v>
      </c>
      <c r="M18" s="198">
        <f t="shared" si="4"/>
        <v>0</v>
      </c>
      <c r="N18" s="198">
        <f t="shared" si="4"/>
        <v>1191.05665</v>
      </c>
      <c r="O18" s="198">
        <f t="shared" si="4"/>
        <v>0</v>
      </c>
      <c r="P18" s="211">
        <f t="shared" si="4"/>
        <v>451.83750101694915</v>
      </c>
      <c r="Q18" s="211">
        <f t="shared" si="4"/>
        <v>1191.05665</v>
      </c>
      <c r="R18" s="211">
        <f t="shared" si="4"/>
        <v>-739.2191489830509</v>
      </c>
    </row>
    <row r="19" spans="1:18" ht="53.25" customHeight="1">
      <c r="A19" s="279" t="s">
        <v>204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</row>
  </sheetData>
  <sheetProtection password="CF26" sheet="1"/>
  <mergeCells count="25">
    <mergeCell ref="C16:C17"/>
    <mergeCell ref="A18:C18"/>
    <mergeCell ref="A19:R19"/>
    <mergeCell ref="R4:R7"/>
    <mergeCell ref="H5:H7"/>
    <mergeCell ref="I5:I7"/>
    <mergeCell ref="J5:J7"/>
    <mergeCell ref="C9:C12"/>
    <mergeCell ref="C13:C15"/>
    <mergeCell ref="L4:L7"/>
    <mergeCell ref="A2:R2"/>
    <mergeCell ref="A4:A7"/>
    <mergeCell ref="B4:B7"/>
    <mergeCell ref="C4:C7"/>
    <mergeCell ref="D4:D7"/>
    <mergeCell ref="E4:E7"/>
    <mergeCell ref="F4:F7"/>
    <mergeCell ref="G4:G7"/>
    <mergeCell ref="H4:J4"/>
    <mergeCell ref="K4:K7"/>
    <mergeCell ref="M4:M7"/>
    <mergeCell ref="N4:N7"/>
    <mergeCell ref="O4:O7"/>
    <mergeCell ref="P4:P7"/>
    <mergeCell ref="Q4:Q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4"/>
  <sheetViews>
    <sheetView view="pageBreakPreview" zoomScale="120" zoomScaleSheetLayoutView="120" zoomScalePageLayoutView="0" workbookViewId="0" topLeftCell="A1">
      <selection activeCell="FT26" sqref="FT26:GI26"/>
    </sheetView>
  </sheetViews>
  <sheetFormatPr defaultColWidth="0.85546875" defaultRowHeight="15"/>
  <cols>
    <col min="1" max="16384" width="0.85546875" style="101" customWidth="1"/>
  </cols>
  <sheetData>
    <row r="1" s="99" customFormat="1" ht="11.25" customHeight="1">
      <c r="HP1" s="100" t="s">
        <v>216</v>
      </c>
    </row>
    <row r="2" ht="11.25" customHeight="1"/>
    <row r="3" spans="1:224" s="102" customFormat="1" ht="15">
      <c r="A3" s="309" t="s">
        <v>217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  <c r="BO3" s="310"/>
      <c r="BP3" s="310"/>
      <c r="BQ3" s="310"/>
      <c r="BR3" s="310"/>
      <c r="BS3" s="310"/>
      <c r="BT3" s="310"/>
      <c r="BU3" s="310"/>
      <c r="BV3" s="310"/>
      <c r="BW3" s="310"/>
      <c r="BX3" s="310"/>
      <c r="BY3" s="310"/>
      <c r="BZ3" s="310"/>
      <c r="CA3" s="310"/>
      <c r="CB3" s="310"/>
      <c r="CC3" s="310"/>
      <c r="CD3" s="310"/>
      <c r="CE3" s="310"/>
      <c r="CF3" s="310"/>
      <c r="CG3" s="310"/>
      <c r="CH3" s="310"/>
      <c r="CI3" s="310"/>
      <c r="CJ3" s="310"/>
      <c r="CK3" s="310"/>
      <c r="CL3" s="310"/>
      <c r="CM3" s="310"/>
      <c r="CN3" s="310"/>
      <c r="CO3" s="310"/>
      <c r="CP3" s="310"/>
      <c r="CQ3" s="310"/>
      <c r="CR3" s="310"/>
      <c r="CS3" s="310"/>
      <c r="CT3" s="310"/>
      <c r="CU3" s="310"/>
      <c r="CV3" s="310"/>
      <c r="CW3" s="310"/>
      <c r="CX3" s="310"/>
      <c r="CY3" s="310"/>
      <c r="CZ3" s="310"/>
      <c r="DA3" s="310"/>
      <c r="DB3" s="310"/>
      <c r="DC3" s="310"/>
      <c r="DD3" s="310"/>
      <c r="DE3" s="310"/>
      <c r="DF3" s="310"/>
      <c r="DG3" s="310"/>
      <c r="DH3" s="310"/>
      <c r="DI3" s="310"/>
      <c r="DJ3" s="310"/>
      <c r="DK3" s="310"/>
      <c r="DL3" s="310"/>
      <c r="DM3" s="310"/>
      <c r="DN3" s="310"/>
      <c r="DO3" s="310"/>
      <c r="DP3" s="310"/>
      <c r="DQ3" s="310"/>
      <c r="DR3" s="310"/>
      <c r="DS3" s="310"/>
      <c r="DT3" s="310"/>
      <c r="DU3" s="310"/>
      <c r="DV3" s="310"/>
      <c r="DW3" s="310"/>
      <c r="DX3" s="310"/>
      <c r="DY3" s="310"/>
      <c r="DZ3" s="310"/>
      <c r="EA3" s="310"/>
      <c r="EB3" s="310"/>
      <c r="EC3" s="310"/>
      <c r="ED3" s="310"/>
      <c r="EE3" s="310"/>
      <c r="EF3" s="310"/>
      <c r="EG3" s="310"/>
      <c r="EH3" s="310"/>
      <c r="EI3" s="310"/>
      <c r="EJ3" s="310"/>
      <c r="EK3" s="310"/>
      <c r="EL3" s="310"/>
      <c r="EM3" s="310"/>
      <c r="EN3" s="310"/>
      <c r="EO3" s="310"/>
      <c r="EP3" s="310"/>
      <c r="EQ3" s="310"/>
      <c r="ER3" s="310"/>
      <c r="ES3" s="310"/>
      <c r="ET3" s="310"/>
      <c r="EU3" s="310"/>
      <c r="EV3" s="310"/>
      <c r="EW3" s="310"/>
      <c r="EX3" s="310"/>
      <c r="EY3" s="310"/>
      <c r="EZ3" s="310"/>
      <c r="FA3" s="310"/>
      <c r="FB3" s="310"/>
      <c r="FC3" s="310"/>
      <c r="FD3" s="310"/>
      <c r="FE3" s="310"/>
      <c r="FF3" s="310"/>
      <c r="FG3" s="310"/>
      <c r="FH3" s="310"/>
      <c r="FI3" s="310"/>
      <c r="FJ3" s="310"/>
      <c r="FK3" s="310"/>
      <c r="FL3" s="310"/>
      <c r="FM3" s="310"/>
      <c r="FN3" s="310"/>
      <c r="FO3" s="310"/>
      <c r="FP3" s="310"/>
      <c r="FQ3" s="310"/>
      <c r="FR3" s="310"/>
      <c r="FS3" s="310"/>
      <c r="FT3" s="310"/>
      <c r="FU3" s="310"/>
      <c r="FV3" s="310"/>
      <c r="FW3" s="310"/>
      <c r="FX3" s="310"/>
      <c r="FY3" s="310"/>
      <c r="FZ3" s="310"/>
      <c r="GA3" s="310"/>
      <c r="GB3" s="310"/>
      <c r="GC3" s="310"/>
      <c r="GD3" s="310"/>
      <c r="GE3" s="310"/>
      <c r="GF3" s="310"/>
      <c r="GG3" s="310"/>
      <c r="GH3" s="310"/>
      <c r="GI3" s="310"/>
      <c r="GJ3" s="310"/>
      <c r="GK3" s="310"/>
      <c r="GL3" s="310"/>
      <c r="GM3" s="310"/>
      <c r="GN3" s="310"/>
      <c r="GO3" s="310"/>
      <c r="GP3" s="310"/>
      <c r="GQ3" s="310"/>
      <c r="GR3" s="310"/>
      <c r="GS3" s="310"/>
      <c r="GT3" s="310"/>
      <c r="GU3" s="310"/>
      <c r="GV3" s="310"/>
      <c r="GW3" s="310"/>
      <c r="GX3" s="310"/>
      <c r="GY3" s="310"/>
      <c r="GZ3" s="310"/>
      <c r="HA3" s="310"/>
      <c r="HB3" s="310"/>
      <c r="HC3" s="310"/>
      <c r="HD3" s="310"/>
      <c r="HE3" s="310"/>
      <c r="HF3" s="310"/>
      <c r="HG3" s="310"/>
      <c r="HH3" s="310"/>
      <c r="HI3" s="310"/>
      <c r="HJ3" s="310"/>
      <c r="HK3" s="310"/>
      <c r="HL3" s="310"/>
      <c r="HM3" s="310"/>
      <c r="HN3" s="310"/>
      <c r="HO3" s="310"/>
      <c r="HP3" s="310"/>
    </row>
    <row r="4" spans="1:224" s="102" customFormat="1" ht="15">
      <c r="A4" s="310" t="s">
        <v>218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310"/>
      <c r="CT4" s="310"/>
      <c r="CU4" s="310"/>
      <c r="CV4" s="310"/>
      <c r="CW4" s="310"/>
      <c r="CX4" s="310"/>
      <c r="CY4" s="310"/>
      <c r="CZ4" s="310"/>
      <c r="DA4" s="310"/>
      <c r="DB4" s="310"/>
      <c r="DC4" s="310"/>
      <c r="DD4" s="310"/>
      <c r="DE4" s="310"/>
      <c r="DF4" s="310"/>
      <c r="DG4" s="310"/>
      <c r="DH4" s="310"/>
      <c r="DI4" s="310"/>
      <c r="DJ4" s="310"/>
      <c r="DK4" s="310"/>
      <c r="DL4" s="310"/>
      <c r="DM4" s="310"/>
      <c r="DN4" s="310"/>
      <c r="DO4" s="310"/>
      <c r="DP4" s="310"/>
      <c r="DQ4" s="310"/>
      <c r="DR4" s="310"/>
      <c r="DS4" s="310"/>
      <c r="DT4" s="310"/>
      <c r="DU4" s="310"/>
      <c r="DV4" s="310"/>
      <c r="DW4" s="310"/>
      <c r="DX4" s="310"/>
      <c r="DY4" s="310"/>
      <c r="DZ4" s="310"/>
      <c r="EA4" s="310"/>
      <c r="EB4" s="310"/>
      <c r="EC4" s="310"/>
      <c r="ED4" s="310"/>
      <c r="EE4" s="310"/>
      <c r="EF4" s="310"/>
      <c r="EG4" s="310"/>
      <c r="EH4" s="310"/>
      <c r="EI4" s="310"/>
      <c r="EJ4" s="310"/>
      <c r="EK4" s="310"/>
      <c r="EL4" s="310"/>
      <c r="EM4" s="310"/>
      <c r="EN4" s="310"/>
      <c r="EO4" s="310"/>
      <c r="EP4" s="310"/>
      <c r="EQ4" s="310"/>
      <c r="ER4" s="310"/>
      <c r="ES4" s="310"/>
      <c r="ET4" s="310"/>
      <c r="EU4" s="310"/>
      <c r="EV4" s="310"/>
      <c r="EW4" s="310"/>
      <c r="EX4" s="310"/>
      <c r="EY4" s="310"/>
      <c r="EZ4" s="310"/>
      <c r="FA4" s="310"/>
      <c r="FB4" s="310"/>
      <c r="FC4" s="310"/>
      <c r="FD4" s="310"/>
      <c r="FE4" s="310"/>
      <c r="FF4" s="310"/>
      <c r="FG4" s="310"/>
      <c r="FH4" s="310"/>
      <c r="FI4" s="310"/>
      <c r="FJ4" s="310"/>
      <c r="FK4" s="310"/>
      <c r="FL4" s="310"/>
      <c r="FM4" s="310"/>
      <c r="FN4" s="310"/>
      <c r="FO4" s="310"/>
      <c r="FP4" s="310"/>
      <c r="FQ4" s="310"/>
      <c r="FR4" s="310"/>
      <c r="FS4" s="310"/>
      <c r="FT4" s="310"/>
      <c r="FU4" s="310"/>
      <c r="FV4" s="310"/>
      <c r="FW4" s="310"/>
      <c r="FX4" s="310"/>
      <c r="FY4" s="310"/>
      <c r="FZ4" s="310"/>
      <c r="GA4" s="310"/>
      <c r="GB4" s="310"/>
      <c r="GC4" s="310"/>
      <c r="GD4" s="310"/>
      <c r="GE4" s="310"/>
      <c r="GF4" s="310"/>
      <c r="GG4" s="310"/>
      <c r="GH4" s="310"/>
      <c r="GI4" s="310"/>
      <c r="GJ4" s="310"/>
      <c r="GK4" s="310"/>
      <c r="GL4" s="310"/>
      <c r="GM4" s="310"/>
      <c r="GN4" s="310"/>
      <c r="GO4" s="310"/>
      <c r="GP4" s="310"/>
      <c r="GQ4" s="310"/>
      <c r="GR4" s="310"/>
      <c r="GS4" s="310"/>
      <c r="GT4" s="310"/>
      <c r="GU4" s="310"/>
      <c r="GV4" s="310"/>
      <c r="GW4" s="310"/>
      <c r="GX4" s="310"/>
      <c r="GY4" s="310"/>
      <c r="GZ4" s="310"/>
      <c r="HA4" s="310"/>
      <c r="HB4" s="310"/>
      <c r="HC4" s="310"/>
      <c r="HD4" s="310"/>
      <c r="HE4" s="310"/>
      <c r="HF4" s="310"/>
      <c r="HG4" s="310"/>
      <c r="HH4" s="310"/>
      <c r="HI4" s="310"/>
      <c r="HJ4" s="310"/>
      <c r="HK4" s="310"/>
      <c r="HL4" s="310"/>
      <c r="HM4" s="310"/>
      <c r="HN4" s="310"/>
      <c r="HO4" s="310"/>
      <c r="HP4" s="310"/>
    </row>
    <row r="5" spans="1:224" ht="12.75">
      <c r="A5" s="101" t="s">
        <v>219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379" t="s">
        <v>275</v>
      </c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FT5" s="311"/>
      <c r="FU5" s="311"/>
      <c r="FV5" s="311"/>
      <c r="FW5" s="311"/>
      <c r="FX5" s="311"/>
      <c r="FY5" s="311"/>
      <c r="FZ5" s="311"/>
      <c r="GA5" s="311"/>
      <c r="GB5" s="311"/>
      <c r="GC5" s="311"/>
      <c r="GD5" s="311"/>
      <c r="GE5" s="311"/>
      <c r="GF5" s="311"/>
      <c r="GG5" s="311"/>
      <c r="GH5" s="311"/>
      <c r="GI5" s="311"/>
      <c r="GJ5" s="311"/>
      <c r="GK5" s="311"/>
      <c r="GL5" s="311"/>
      <c r="GM5" s="311"/>
      <c r="GN5" s="311"/>
      <c r="GO5" s="311"/>
      <c r="GP5" s="311"/>
      <c r="GQ5" s="311"/>
      <c r="GR5" s="311"/>
      <c r="GS5" s="311"/>
      <c r="GT5" s="311"/>
      <c r="GU5" s="311"/>
      <c r="GV5" s="311"/>
      <c r="GW5" s="311"/>
      <c r="GX5" s="311"/>
      <c r="GY5" s="311"/>
      <c r="GZ5" s="311"/>
      <c r="HA5" s="311"/>
      <c r="HB5" s="311"/>
      <c r="HC5" s="311"/>
      <c r="HD5" s="311"/>
      <c r="HE5" s="311"/>
      <c r="HF5" s="311"/>
      <c r="HG5" s="311"/>
      <c r="HH5" s="311"/>
      <c r="HI5" s="311"/>
      <c r="HJ5" s="311"/>
      <c r="HK5" s="311"/>
      <c r="HL5" s="311"/>
      <c r="HM5" s="311"/>
      <c r="HN5" s="311"/>
      <c r="HO5" s="311"/>
      <c r="HP5" s="311"/>
    </row>
    <row r="6" ht="11.25" customHeight="1"/>
    <row r="7" ht="11.25" customHeight="1"/>
    <row r="8" spans="1:224" s="103" customFormat="1" ht="11.25" customHeight="1">
      <c r="A8" s="312" t="s">
        <v>220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 t="s">
        <v>221</v>
      </c>
      <c r="AM8" s="312"/>
      <c r="AN8" s="312"/>
      <c r="AO8" s="312"/>
      <c r="AP8" s="312"/>
      <c r="AQ8" s="312"/>
      <c r="AR8" s="312"/>
      <c r="AS8" s="312"/>
      <c r="AT8" s="312"/>
      <c r="AU8" s="312"/>
      <c r="AV8" s="312" t="s">
        <v>222</v>
      </c>
      <c r="AW8" s="312"/>
      <c r="AX8" s="312"/>
      <c r="AY8" s="312"/>
      <c r="AZ8" s="312"/>
      <c r="BA8" s="312"/>
      <c r="BB8" s="312"/>
      <c r="BC8" s="312"/>
      <c r="BD8" s="312" t="s">
        <v>223</v>
      </c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 t="s">
        <v>224</v>
      </c>
      <c r="BS8" s="312"/>
      <c r="BT8" s="312"/>
      <c r="BU8" s="312"/>
      <c r="BV8" s="312"/>
      <c r="BW8" s="312"/>
      <c r="BX8" s="312"/>
      <c r="BY8" s="312"/>
      <c r="BZ8" s="312"/>
      <c r="CA8" s="312"/>
      <c r="CB8" s="312"/>
      <c r="CC8" s="312"/>
      <c r="CD8" s="312"/>
      <c r="CE8" s="312"/>
      <c r="CF8" s="312" t="s">
        <v>225</v>
      </c>
      <c r="CG8" s="312"/>
      <c r="CH8" s="312"/>
      <c r="CI8" s="312"/>
      <c r="CJ8" s="312"/>
      <c r="CK8" s="312"/>
      <c r="CL8" s="312"/>
      <c r="CM8" s="312"/>
      <c r="CN8" s="312"/>
      <c r="CO8" s="312"/>
      <c r="CP8" s="312"/>
      <c r="CQ8" s="312"/>
      <c r="CR8" s="312"/>
      <c r="CS8" s="312"/>
      <c r="CT8" s="312"/>
      <c r="CU8" s="312"/>
      <c r="CV8" s="312"/>
      <c r="CW8" s="312"/>
      <c r="CX8" s="312"/>
      <c r="CY8" s="312"/>
      <c r="CZ8" s="312"/>
      <c r="DA8" s="312"/>
      <c r="DB8" s="312"/>
      <c r="DC8" s="312"/>
      <c r="DD8" s="312"/>
      <c r="DE8" s="312"/>
      <c r="DF8" s="312"/>
      <c r="DG8" s="312"/>
      <c r="DH8" s="312"/>
      <c r="DI8" s="312"/>
      <c r="DJ8" s="312"/>
      <c r="DK8" s="312"/>
      <c r="DL8" s="312"/>
      <c r="DM8" s="312"/>
      <c r="DN8" s="312"/>
      <c r="DO8" s="312"/>
      <c r="DP8" s="312"/>
      <c r="DQ8" s="312"/>
      <c r="DR8" s="312"/>
      <c r="DS8" s="312"/>
      <c r="DT8" s="312"/>
      <c r="DU8" s="312"/>
      <c r="DV8" s="312"/>
      <c r="DW8" s="312"/>
      <c r="DX8" s="312"/>
      <c r="DY8" s="312"/>
      <c r="DZ8" s="312"/>
      <c r="EA8" s="312"/>
      <c r="EB8" s="312" t="s">
        <v>226</v>
      </c>
      <c r="EC8" s="312"/>
      <c r="ED8" s="312"/>
      <c r="EE8" s="312"/>
      <c r="EF8" s="312"/>
      <c r="EG8" s="312"/>
      <c r="EH8" s="312"/>
      <c r="EI8" s="312"/>
      <c r="EJ8" s="312"/>
      <c r="EK8" s="312"/>
      <c r="EL8" s="312"/>
      <c r="EM8" s="312"/>
      <c r="EN8" s="312"/>
      <c r="EO8" s="312"/>
      <c r="EP8" s="312" t="s">
        <v>227</v>
      </c>
      <c r="EQ8" s="312"/>
      <c r="ER8" s="312"/>
      <c r="ES8" s="312"/>
      <c r="ET8" s="312"/>
      <c r="EU8" s="312"/>
      <c r="EV8" s="312"/>
      <c r="EW8" s="312"/>
      <c r="EX8" s="312"/>
      <c r="EY8" s="312"/>
      <c r="EZ8" s="312"/>
      <c r="FA8" s="312"/>
      <c r="FB8" s="312"/>
      <c r="FC8" s="312"/>
      <c r="FD8" s="312" t="s">
        <v>228</v>
      </c>
      <c r="FE8" s="312"/>
      <c r="FF8" s="312"/>
      <c r="FG8" s="312"/>
      <c r="FH8" s="312"/>
      <c r="FI8" s="312"/>
      <c r="FJ8" s="312"/>
      <c r="FK8" s="312"/>
      <c r="FL8" s="312"/>
      <c r="FM8" s="312"/>
      <c r="FN8" s="312"/>
      <c r="FO8" s="312"/>
      <c r="FP8" s="312"/>
      <c r="FQ8" s="312"/>
      <c r="FR8" s="312"/>
      <c r="FS8" s="312"/>
      <c r="FT8" s="312"/>
      <c r="FU8" s="312"/>
      <c r="FV8" s="312"/>
      <c r="FW8" s="312"/>
      <c r="FX8" s="312"/>
      <c r="FY8" s="312"/>
      <c r="FZ8" s="312"/>
      <c r="GA8" s="312"/>
      <c r="GB8" s="312"/>
      <c r="GC8" s="312"/>
      <c r="GD8" s="312"/>
      <c r="GE8" s="312"/>
      <c r="GF8" s="312"/>
      <c r="GG8" s="312"/>
      <c r="GH8" s="312"/>
      <c r="GI8" s="312"/>
      <c r="GJ8" s="312"/>
      <c r="GK8" s="312"/>
      <c r="GL8" s="312"/>
      <c r="GM8" s="312"/>
      <c r="GN8" s="312"/>
      <c r="GO8" s="312"/>
      <c r="GP8" s="312"/>
      <c r="GQ8" s="312"/>
      <c r="GR8" s="312"/>
      <c r="GS8" s="312"/>
      <c r="GT8" s="312"/>
      <c r="GU8" s="312"/>
      <c r="GV8" s="312"/>
      <c r="GW8" s="312"/>
      <c r="GX8" s="312"/>
      <c r="GY8" s="312"/>
      <c r="GZ8" s="312" t="s">
        <v>229</v>
      </c>
      <c r="HA8" s="312"/>
      <c r="HB8" s="312"/>
      <c r="HC8" s="312"/>
      <c r="HD8" s="312"/>
      <c r="HE8" s="312"/>
      <c r="HF8" s="312"/>
      <c r="HG8" s="312"/>
      <c r="HH8" s="312"/>
      <c r="HI8" s="312"/>
      <c r="HJ8" s="312"/>
      <c r="HK8" s="312"/>
      <c r="HL8" s="312"/>
      <c r="HM8" s="312"/>
      <c r="HN8" s="312"/>
      <c r="HO8" s="312"/>
      <c r="HP8" s="312"/>
    </row>
    <row r="9" spans="1:224" s="103" customFormat="1" ht="87" customHeight="1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2"/>
      <c r="CD9" s="312"/>
      <c r="CE9" s="312"/>
      <c r="CF9" s="312" t="s">
        <v>230</v>
      </c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2" t="s">
        <v>173</v>
      </c>
      <c r="CW9" s="312"/>
      <c r="CX9" s="312"/>
      <c r="CY9" s="312"/>
      <c r="CZ9" s="312"/>
      <c r="DA9" s="312"/>
      <c r="DB9" s="312"/>
      <c r="DC9" s="312"/>
      <c r="DD9" s="312"/>
      <c r="DE9" s="312"/>
      <c r="DF9" s="312"/>
      <c r="DG9" s="312"/>
      <c r="DH9" s="312"/>
      <c r="DI9" s="312"/>
      <c r="DJ9" s="312"/>
      <c r="DK9" s="312"/>
      <c r="DL9" s="312" t="s">
        <v>231</v>
      </c>
      <c r="DM9" s="312"/>
      <c r="DN9" s="312"/>
      <c r="DO9" s="312"/>
      <c r="DP9" s="312"/>
      <c r="DQ9" s="312"/>
      <c r="DR9" s="312"/>
      <c r="DS9" s="312"/>
      <c r="DT9" s="312"/>
      <c r="DU9" s="312"/>
      <c r="DV9" s="312"/>
      <c r="DW9" s="312"/>
      <c r="DX9" s="312"/>
      <c r="DY9" s="312"/>
      <c r="DZ9" s="312"/>
      <c r="EA9" s="312"/>
      <c r="EB9" s="312"/>
      <c r="EC9" s="312"/>
      <c r="ED9" s="312"/>
      <c r="EE9" s="312"/>
      <c r="EF9" s="312"/>
      <c r="EG9" s="312"/>
      <c r="EH9" s="312"/>
      <c r="EI9" s="312"/>
      <c r="EJ9" s="312"/>
      <c r="EK9" s="312"/>
      <c r="EL9" s="312"/>
      <c r="EM9" s="312"/>
      <c r="EN9" s="312"/>
      <c r="EO9" s="312"/>
      <c r="EP9" s="312"/>
      <c r="EQ9" s="312"/>
      <c r="ER9" s="312"/>
      <c r="ES9" s="312"/>
      <c r="ET9" s="312"/>
      <c r="EU9" s="312"/>
      <c r="EV9" s="312"/>
      <c r="EW9" s="312"/>
      <c r="EX9" s="312"/>
      <c r="EY9" s="312"/>
      <c r="EZ9" s="312"/>
      <c r="FA9" s="312"/>
      <c r="FB9" s="312"/>
      <c r="FC9" s="312"/>
      <c r="FD9" s="312" t="s">
        <v>230</v>
      </c>
      <c r="FE9" s="312"/>
      <c r="FF9" s="312"/>
      <c r="FG9" s="312"/>
      <c r="FH9" s="312"/>
      <c r="FI9" s="312"/>
      <c r="FJ9" s="312"/>
      <c r="FK9" s="312"/>
      <c r="FL9" s="312"/>
      <c r="FM9" s="312"/>
      <c r="FN9" s="312"/>
      <c r="FO9" s="312"/>
      <c r="FP9" s="312"/>
      <c r="FQ9" s="312"/>
      <c r="FR9" s="312"/>
      <c r="FS9" s="312"/>
      <c r="FT9" s="312" t="s">
        <v>173</v>
      </c>
      <c r="FU9" s="312"/>
      <c r="FV9" s="312"/>
      <c r="FW9" s="312"/>
      <c r="FX9" s="312"/>
      <c r="FY9" s="312"/>
      <c r="FZ9" s="312"/>
      <c r="GA9" s="312"/>
      <c r="GB9" s="312"/>
      <c r="GC9" s="312"/>
      <c r="GD9" s="312"/>
      <c r="GE9" s="312"/>
      <c r="GF9" s="312"/>
      <c r="GG9" s="312"/>
      <c r="GH9" s="312"/>
      <c r="GI9" s="312"/>
      <c r="GJ9" s="312" t="s">
        <v>231</v>
      </c>
      <c r="GK9" s="312"/>
      <c r="GL9" s="312"/>
      <c r="GM9" s="312"/>
      <c r="GN9" s="312"/>
      <c r="GO9" s="312"/>
      <c r="GP9" s="312"/>
      <c r="GQ9" s="312"/>
      <c r="GR9" s="312"/>
      <c r="GS9" s="312"/>
      <c r="GT9" s="312"/>
      <c r="GU9" s="312"/>
      <c r="GV9" s="312"/>
      <c r="GW9" s="312"/>
      <c r="GX9" s="312"/>
      <c r="GY9" s="312"/>
      <c r="GZ9" s="312"/>
      <c r="HA9" s="312"/>
      <c r="HB9" s="312"/>
      <c r="HC9" s="312"/>
      <c r="HD9" s="312"/>
      <c r="HE9" s="312"/>
      <c r="HF9" s="312"/>
      <c r="HG9" s="312"/>
      <c r="HH9" s="312"/>
      <c r="HI9" s="312"/>
      <c r="HJ9" s="312"/>
      <c r="HK9" s="312"/>
      <c r="HL9" s="312"/>
      <c r="HM9" s="312"/>
      <c r="HN9" s="312"/>
      <c r="HO9" s="312"/>
      <c r="HP9" s="312"/>
    </row>
    <row r="10" spans="1:224" s="104" customFormat="1" ht="10.5">
      <c r="A10" s="313">
        <v>1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5"/>
      <c r="AL10" s="316">
        <v>2</v>
      </c>
      <c r="AM10" s="316"/>
      <c r="AN10" s="316"/>
      <c r="AO10" s="316"/>
      <c r="AP10" s="316"/>
      <c r="AQ10" s="316"/>
      <c r="AR10" s="316"/>
      <c r="AS10" s="316"/>
      <c r="AT10" s="316"/>
      <c r="AU10" s="316"/>
      <c r="AV10" s="316">
        <v>3</v>
      </c>
      <c r="AW10" s="316"/>
      <c r="AX10" s="316"/>
      <c r="AY10" s="316"/>
      <c r="AZ10" s="316"/>
      <c r="BA10" s="316"/>
      <c r="BB10" s="316"/>
      <c r="BC10" s="316"/>
      <c r="BD10" s="316">
        <v>4</v>
      </c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>
        <v>5</v>
      </c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>
        <v>6</v>
      </c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>
        <v>7</v>
      </c>
      <c r="CW10" s="316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/>
      <c r="DK10" s="316"/>
      <c r="DL10" s="316">
        <v>8</v>
      </c>
      <c r="DM10" s="316"/>
      <c r="DN10" s="316"/>
      <c r="DO10" s="316"/>
      <c r="DP10" s="316"/>
      <c r="DQ10" s="316"/>
      <c r="DR10" s="316"/>
      <c r="DS10" s="316"/>
      <c r="DT10" s="316"/>
      <c r="DU10" s="316"/>
      <c r="DV10" s="316"/>
      <c r="DW10" s="316"/>
      <c r="DX10" s="316"/>
      <c r="DY10" s="316"/>
      <c r="DZ10" s="316"/>
      <c r="EA10" s="316"/>
      <c r="EB10" s="316">
        <v>9</v>
      </c>
      <c r="EC10" s="316"/>
      <c r="ED10" s="316"/>
      <c r="EE10" s="316"/>
      <c r="EF10" s="316"/>
      <c r="EG10" s="316"/>
      <c r="EH10" s="316"/>
      <c r="EI10" s="316"/>
      <c r="EJ10" s="316"/>
      <c r="EK10" s="316"/>
      <c r="EL10" s="316"/>
      <c r="EM10" s="316"/>
      <c r="EN10" s="316"/>
      <c r="EO10" s="316"/>
      <c r="EP10" s="313">
        <v>10</v>
      </c>
      <c r="EQ10" s="314"/>
      <c r="ER10" s="314"/>
      <c r="ES10" s="314"/>
      <c r="ET10" s="314"/>
      <c r="EU10" s="314"/>
      <c r="EV10" s="314"/>
      <c r="EW10" s="314"/>
      <c r="EX10" s="314"/>
      <c r="EY10" s="314"/>
      <c r="EZ10" s="314"/>
      <c r="FA10" s="314"/>
      <c r="FB10" s="314"/>
      <c r="FC10" s="315"/>
      <c r="FD10" s="313">
        <v>11</v>
      </c>
      <c r="FE10" s="314"/>
      <c r="FF10" s="314"/>
      <c r="FG10" s="314"/>
      <c r="FH10" s="314"/>
      <c r="FI10" s="314"/>
      <c r="FJ10" s="314"/>
      <c r="FK10" s="314"/>
      <c r="FL10" s="314"/>
      <c r="FM10" s="314"/>
      <c r="FN10" s="314"/>
      <c r="FO10" s="314"/>
      <c r="FP10" s="314"/>
      <c r="FQ10" s="314"/>
      <c r="FR10" s="314"/>
      <c r="FS10" s="315"/>
      <c r="FT10" s="313">
        <v>12</v>
      </c>
      <c r="FU10" s="314"/>
      <c r="FV10" s="314"/>
      <c r="FW10" s="314"/>
      <c r="FX10" s="314"/>
      <c r="FY10" s="314"/>
      <c r="FZ10" s="314"/>
      <c r="GA10" s="314"/>
      <c r="GB10" s="314"/>
      <c r="GC10" s="314"/>
      <c r="GD10" s="314"/>
      <c r="GE10" s="314"/>
      <c r="GF10" s="314"/>
      <c r="GG10" s="314"/>
      <c r="GH10" s="314"/>
      <c r="GI10" s="315"/>
      <c r="GJ10" s="313">
        <v>13</v>
      </c>
      <c r="GK10" s="314"/>
      <c r="GL10" s="314"/>
      <c r="GM10" s="314"/>
      <c r="GN10" s="314"/>
      <c r="GO10" s="314"/>
      <c r="GP10" s="314"/>
      <c r="GQ10" s="314"/>
      <c r="GR10" s="314"/>
      <c r="GS10" s="314"/>
      <c r="GT10" s="314"/>
      <c r="GU10" s="314"/>
      <c r="GV10" s="314"/>
      <c r="GW10" s="314"/>
      <c r="GX10" s="314"/>
      <c r="GY10" s="315"/>
      <c r="GZ10" s="316">
        <v>14</v>
      </c>
      <c r="HA10" s="316"/>
      <c r="HB10" s="316"/>
      <c r="HC10" s="316"/>
      <c r="HD10" s="316"/>
      <c r="HE10" s="316"/>
      <c r="HF10" s="316"/>
      <c r="HG10" s="316"/>
      <c r="HH10" s="316"/>
      <c r="HI10" s="316"/>
      <c r="HJ10" s="316"/>
      <c r="HK10" s="316"/>
      <c r="HL10" s="316"/>
      <c r="HM10" s="316"/>
      <c r="HN10" s="316"/>
      <c r="HO10" s="316"/>
      <c r="HP10" s="316"/>
    </row>
    <row r="11" spans="1:224" s="106" customFormat="1" ht="9.75" customHeight="1">
      <c r="A11" s="131"/>
      <c r="B11" s="357" t="s">
        <v>232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8"/>
      <c r="AL11" s="326" t="s">
        <v>1</v>
      </c>
      <c r="AM11" s="327"/>
      <c r="AN11" s="327"/>
      <c r="AO11" s="327"/>
      <c r="AP11" s="327"/>
      <c r="AQ11" s="327"/>
      <c r="AR11" s="327"/>
      <c r="AS11" s="327"/>
      <c r="AT11" s="327"/>
      <c r="AU11" s="328"/>
      <c r="AV11" s="335" t="s">
        <v>233</v>
      </c>
      <c r="AW11" s="336"/>
      <c r="AX11" s="336"/>
      <c r="AY11" s="336"/>
      <c r="AZ11" s="336"/>
      <c r="BA11" s="336"/>
      <c r="BB11" s="336"/>
      <c r="BC11" s="337"/>
      <c r="BD11" s="317">
        <v>5107442</v>
      </c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9"/>
      <c r="BR11" s="317">
        <v>5107442</v>
      </c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9"/>
      <c r="CF11" s="317">
        <v>248667</v>
      </c>
      <c r="CG11" s="318"/>
      <c r="CH11" s="318"/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9"/>
      <c r="CV11" s="317">
        <v>94127.00664</v>
      </c>
      <c r="CW11" s="318"/>
      <c r="CX11" s="318"/>
      <c r="CY11" s="318"/>
      <c r="CZ11" s="318"/>
      <c r="DA11" s="318"/>
      <c r="DB11" s="318"/>
      <c r="DC11" s="318"/>
      <c r="DD11" s="318"/>
      <c r="DE11" s="318"/>
      <c r="DF11" s="318"/>
      <c r="DG11" s="318"/>
      <c r="DH11" s="318"/>
      <c r="DI11" s="318"/>
      <c r="DJ11" s="318"/>
      <c r="DK11" s="319"/>
      <c r="DL11" s="317">
        <v>4764647.99336</v>
      </c>
      <c r="DM11" s="318"/>
      <c r="DN11" s="318"/>
      <c r="DO11" s="318"/>
      <c r="DP11" s="318"/>
      <c r="DQ11" s="318"/>
      <c r="DR11" s="318"/>
      <c r="DS11" s="318"/>
      <c r="DT11" s="318"/>
      <c r="DU11" s="318"/>
      <c r="DV11" s="318"/>
      <c r="DW11" s="318"/>
      <c r="DX11" s="318"/>
      <c r="DY11" s="318"/>
      <c r="DZ11" s="318"/>
      <c r="EA11" s="319"/>
      <c r="EB11" s="317">
        <v>4119072</v>
      </c>
      <c r="EC11" s="318"/>
      <c r="ED11" s="318"/>
      <c r="EE11" s="318"/>
      <c r="EF11" s="318"/>
      <c r="EG11" s="318"/>
      <c r="EH11" s="318"/>
      <c r="EI11" s="318"/>
      <c r="EJ11" s="318"/>
      <c r="EK11" s="318"/>
      <c r="EL11" s="318"/>
      <c r="EM11" s="318"/>
      <c r="EN11" s="318"/>
      <c r="EO11" s="319"/>
      <c r="EP11" s="317">
        <v>4119072</v>
      </c>
      <c r="EQ11" s="318"/>
      <c r="ER11" s="318"/>
      <c r="ES11" s="318"/>
      <c r="ET11" s="318"/>
      <c r="EU11" s="318"/>
      <c r="EV11" s="318"/>
      <c r="EW11" s="318"/>
      <c r="EX11" s="318"/>
      <c r="EY11" s="318"/>
      <c r="EZ11" s="318"/>
      <c r="FA11" s="318"/>
      <c r="FB11" s="318"/>
      <c r="FC11" s="319"/>
      <c r="FD11" s="317">
        <v>223774</v>
      </c>
      <c r="FE11" s="318"/>
      <c r="FF11" s="318"/>
      <c r="FG11" s="318"/>
      <c r="FH11" s="318"/>
      <c r="FI11" s="318"/>
      <c r="FJ11" s="318"/>
      <c r="FK11" s="318"/>
      <c r="FL11" s="318"/>
      <c r="FM11" s="318"/>
      <c r="FN11" s="318"/>
      <c r="FO11" s="318"/>
      <c r="FP11" s="318"/>
      <c r="FQ11" s="318"/>
      <c r="FR11" s="318"/>
      <c r="FS11" s="319"/>
      <c r="FT11" s="317">
        <v>8885.051000000001</v>
      </c>
      <c r="FU11" s="318"/>
      <c r="FV11" s="318"/>
      <c r="FW11" s="318"/>
      <c r="FX11" s="318"/>
      <c r="FY11" s="318"/>
      <c r="FZ11" s="318"/>
      <c r="GA11" s="318"/>
      <c r="GB11" s="318"/>
      <c r="GC11" s="318"/>
      <c r="GD11" s="318"/>
      <c r="GE11" s="318"/>
      <c r="GF11" s="318"/>
      <c r="GG11" s="318"/>
      <c r="GH11" s="318"/>
      <c r="GI11" s="319"/>
      <c r="GJ11" s="317">
        <v>3886412.949</v>
      </c>
      <c r="GK11" s="318"/>
      <c r="GL11" s="318"/>
      <c r="GM11" s="318"/>
      <c r="GN11" s="318"/>
      <c r="GO11" s="318"/>
      <c r="GP11" s="318"/>
      <c r="GQ11" s="318"/>
      <c r="GR11" s="318"/>
      <c r="GS11" s="318"/>
      <c r="GT11" s="318"/>
      <c r="GU11" s="318"/>
      <c r="GV11" s="318"/>
      <c r="GW11" s="318"/>
      <c r="GX11" s="318"/>
      <c r="GY11" s="319"/>
      <c r="GZ11" s="344"/>
      <c r="HA11" s="345"/>
      <c r="HB11" s="345"/>
      <c r="HC11" s="345"/>
      <c r="HD11" s="345"/>
      <c r="HE11" s="345"/>
      <c r="HF11" s="345"/>
      <c r="HG11" s="345"/>
      <c r="HH11" s="345"/>
      <c r="HI11" s="345"/>
      <c r="HJ11" s="345"/>
      <c r="HK11" s="345"/>
      <c r="HL11" s="345"/>
      <c r="HM11" s="345"/>
      <c r="HN11" s="345"/>
      <c r="HO11" s="345"/>
      <c r="HP11" s="346"/>
    </row>
    <row r="12" spans="1:224" s="106" customFormat="1" ht="9.75" customHeight="1">
      <c r="A12" s="107"/>
      <c r="B12" s="353" t="s">
        <v>234</v>
      </c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4"/>
      <c r="AL12" s="329"/>
      <c r="AM12" s="330"/>
      <c r="AN12" s="330"/>
      <c r="AO12" s="330"/>
      <c r="AP12" s="330"/>
      <c r="AQ12" s="330"/>
      <c r="AR12" s="330"/>
      <c r="AS12" s="330"/>
      <c r="AT12" s="330"/>
      <c r="AU12" s="331"/>
      <c r="AV12" s="338"/>
      <c r="AW12" s="339"/>
      <c r="AX12" s="339"/>
      <c r="AY12" s="339"/>
      <c r="AZ12" s="339"/>
      <c r="BA12" s="339"/>
      <c r="BB12" s="339"/>
      <c r="BC12" s="340"/>
      <c r="BD12" s="320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2"/>
      <c r="BR12" s="320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2"/>
      <c r="CF12" s="320"/>
      <c r="CG12" s="321"/>
      <c r="CH12" s="321"/>
      <c r="CI12" s="321"/>
      <c r="CJ12" s="321"/>
      <c r="CK12" s="321"/>
      <c r="CL12" s="321"/>
      <c r="CM12" s="321"/>
      <c r="CN12" s="321"/>
      <c r="CO12" s="321"/>
      <c r="CP12" s="321"/>
      <c r="CQ12" s="321"/>
      <c r="CR12" s="321"/>
      <c r="CS12" s="321"/>
      <c r="CT12" s="321"/>
      <c r="CU12" s="322"/>
      <c r="CV12" s="320"/>
      <c r="CW12" s="321"/>
      <c r="CX12" s="321"/>
      <c r="CY12" s="321"/>
      <c r="CZ12" s="321"/>
      <c r="DA12" s="321"/>
      <c r="DB12" s="321"/>
      <c r="DC12" s="321"/>
      <c r="DD12" s="321"/>
      <c r="DE12" s="321"/>
      <c r="DF12" s="321"/>
      <c r="DG12" s="321"/>
      <c r="DH12" s="321"/>
      <c r="DI12" s="321"/>
      <c r="DJ12" s="321"/>
      <c r="DK12" s="322"/>
      <c r="DL12" s="320"/>
      <c r="DM12" s="321"/>
      <c r="DN12" s="321"/>
      <c r="DO12" s="321"/>
      <c r="DP12" s="321"/>
      <c r="DQ12" s="321"/>
      <c r="DR12" s="321"/>
      <c r="DS12" s="321"/>
      <c r="DT12" s="321"/>
      <c r="DU12" s="321"/>
      <c r="DV12" s="321"/>
      <c r="DW12" s="321"/>
      <c r="DX12" s="321"/>
      <c r="DY12" s="321"/>
      <c r="DZ12" s="321"/>
      <c r="EA12" s="322"/>
      <c r="EB12" s="320"/>
      <c r="EC12" s="321"/>
      <c r="ED12" s="321"/>
      <c r="EE12" s="321"/>
      <c r="EF12" s="321"/>
      <c r="EG12" s="321"/>
      <c r="EH12" s="321"/>
      <c r="EI12" s="321"/>
      <c r="EJ12" s="321"/>
      <c r="EK12" s="321"/>
      <c r="EL12" s="321"/>
      <c r="EM12" s="321"/>
      <c r="EN12" s="321"/>
      <c r="EO12" s="322"/>
      <c r="EP12" s="320"/>
      <c r="EQ12" s="321"/>
      <c r="ER12" s="321"/>
      <c r="ES12" s="321"/>
      <c r="ET12" s="321"/>
      <c r="EU12" s="321"/>
      <c r="EV12" s="321"/>
      <c r="EW12" s="321"/>
      <c r="EX12" s="321"/>
      <c r="EY12" s="321"/>
      <c r="EZ12" s="321"/>
      <c r="FA12" s="321"/>
      <c r="FB12" s="321"/>
      <c r="FC12" s="322"/>
      <c r="FD12" s="320"/>
      <c r="FE12" s="321"/>
      <c r="FF12" s="321"/>
      <c r="FG12" s="321"/>
      <c r="FH12" s="321"/>
      <c r="FI12" s="321"/>
      <c r="FJ12" s="321"/>
      <c r="FK12" s="321"/>
      <c r="FL12" s="321"/>
      <c r="FM12" s="321"/>
      <c r="FN12" s="321"/>
      <c r="FO12" s="321"/>
      <c r="FP12" s="321"/>
      <c r="FQ12" s="321"/>
      <c r="FR12" s="321"/>
      <c r="FS12" s="322"/>
      <c r="FT12" s="320"/>
      <c r="FU12" s="321"/>
      <c r="FV12" s="321"/>
      <c r="FW12" s="321"/>
      <c r="FX12" s="321"/>
      <c r="FY12" s="321"/>
      <c r="FZ12" s="321"/>
      <c r="GA12" s="321"/>
      <c r="GB12" s="321"/>
      <c r="GC12" s="321"/>
      <c r="GD12" s="321"/>
      <c r="GE12" s="321"/>
      <c r="GF12" s="321"/>
      <c r="GG12" s="321"/>
      <c r="GH12" s="321"/>
      <c r="GI12" s="322"/>
      <c r="GJ12" s="320"/>
      <c r="GK12" s="321"/>
      <c r="GL12" s="321"/>
      <c r="GM12" s="321"/>
      <c r="GN12" s="321"/>
      <c r="GO12" s="321"/>
      <c r="GP12" s="321"/>
      <c r="GQ12" s="321"/>
      <c r="GR12" s="321"/>
      <c r="GS12" s="321"/>
      <c r="GT12" s="321"/>
      <c r="GU12" s="321"/>
      <c r="GV12" s="321"/>
      <c r="GW12" s="321"/>
      <c r="GX12" s="321"/>
      <c r="GY12" s="322"/>
      <c r="GZ12" s="347"/>
      <c r="HA12" s="348"/>
      <c r="HB12" s="348"/>
      <c r="HC12" s="348"/>
      <c r="HD12" s="348"/>
      <c r="HE12" s="348"/>
      <c r="HF12" s="348"/>
      <c r="HG12" s="348"/>
      <c r="HH12" s="348"/>
      <c r="HI12" s="348"/>
      <c r="HJ12" s="348"/>
      <c r="HK12" s="348"/>
      <c r="HL12" s="348"/>
      <c r="HM12" s="348"/>
      <c r="HN12" s="348"/>
      <c r="HO12" s="348"/>
      <c r="HP12" s="349"/>
    </row>
    <row r="13" spans="1:224" s="106" customFormat="1" ht="9.75" customHeight="1">
      <c r="A13" s="107"/>
      <c r="B13" s="353" t="s">
        <v>235</v>
      </c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4"/>
      <c r="AL13" s="329"/>
      <c r="AM13" s="330"/>
      <c r="AN13" s="330"/>
      <c r="AO13" s="330"/>
      <c r="AP13" s="330"/>
      <c r="AQ13" s="330"/>
      <c r="AR13" s="330"/>
      <c r="AS13" s="330"/>
      <c r="AT13" s="330"/>
      <c r="AU13" s="331"/>
      <c r="AV13" s="338"/>
      <c r="AW13" s="339"/>
      <c r="AX13" s="339"/>
      <c r="AY13" s="339"/>
      <c r="AZ13" s="339"/>
      <c r="BA13" s="339"/>
      <c r="BB13" s="339"/>
      <c r="BC13" s="340"/>
      <c r="BD13" s="320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2"/>
      <c r="BR13" s="320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  <c r="CC13" s="321"/>
      <c r="CD13" s="321"/>
      <c r="CE13" s="322"/>
      <c r="CF13" s="320"/>
      <c r="CG13" s="321"/>
      <c r="CH13" s="321"/>
      <c r="CI13" s="321"/>
      <c r="CJ13" s="321"/>
      <c r="CK13" s="321"/>
      <c r="CL13" s="321"/>
      <c r="CM13" s="321"/>
      <c r="CN13" s="321"/>
      <c r="CO13" s="321"/>
      <c r="CP13" s="321"/>
      <c r="CQ13" s="321"/>
      <c r="CR13" s="321"/>
      <c r="CS13" s="321"/>
      <c r="CT13" s="321"/>
      <c r="CU13" s="322"/>
      <c r="CV13" s="320"/>
      <c r="CW13" s="321"/>
      <c r="CX13" s="321"/>
      <c r="CY13" s="321"/>
      <c r="CZ13" s="321"/>
      <c r="DA13" s="321"/>
      <c r="DB13" s="321"/>
      <c r="DC13" s="321"/>
      <c r="DD13" s="321"/>
      <c r="DE13" s="321"/>
      <c r="DF13" s="321"/>
      <c r="DG13" s="321"/>
      <c r="DH13" s="321"/>
      <c r="DI13" s="321"/>
      <c r="DJ13" s="321"/>
      <c r="DK13" s="322"/>
      <c r="DL13" s="320"/>
      <c r="DM13" s="321"/>
      <c r="DN13" s="321"/>
      <c r="DO13" s="321"/>
      <c r="DP13" s="321"/>
      <c r="DQ13" s="321"/>
      <c r="DR13" s="321"/>
      <c r="DS13" s="321"/>
      <c r="DT13" s="321"/>
      <c r="DU13" s="321"/>
      <c r="DV13" s="321"/>
      <c r="DW13" s="321"/>
      <c r="DX13" s="321"/>
      <c r="DY13" s="321"/>
      <c r="DZ13" s="321"/>
      <c r="EA13" s="322"/>
      <c r="EB13" s="320"/>
      <c r="EC13" s="321"/>
      <c r="ED13" s="321"/>
      <c r="EE13" s="321"/>
      <c r="EF13" s="321"/>
      <c r="EG13" s="321"/>
      <c r="EH13" s="321"/>
      <c r="EI13" s="321"/>
      <c r="EJ13" s="321"/>
      <c r="EK13" s="321"/>
      <c r="EL13" s="321"/>
      <c r="EM13" s="321"/>
      <c r="EN13" s="321"/>
      <c r="EO13" s="322"/>
      <c r="EP13" s="320"/>
      <c r="EQ13" s="321"/>
      <c r="ER13" s="321"/>
      <c r="ES13" s="321"/>
      <c r="ET13" s="321"/>
      <c r="EU13" s="321"/>
      <c r="EV13" s="321"/>
      <c r="EW13" s="321"/>
      <c r="EX13" s="321"/>
      <c r="EY13" s="321"/>
      <c r="EZ13" s="321"/>
      <c r="FA13" s="321"/>
      <c r="FB13" s="321"/>
      <c r="FC13" s="322"/>
      <c r="FD13" s="320"/>
      <c r="FE13" s="321"/>
      <c r="FF13" s="321"/>
      <c r="FG13" s="321"/>
      <c r="FH13" s="321"/>
      <c r="FI13" s="321"/>
      <c r="FJ13" s="321"/>
      <c r="FK13" s="321"/>
      <c r="FL13" s="321"/>
      <c r="FM13" s="321"/>
      <c r="FN13" s="321"/>
      <c r="FO13" s="321"/>
      <c r="FP13" s="321"/>
      <c r="FQ13" s="321"/>
      <c r="FR13" s="321"/>
      <c r="FS13" s="322"/>
      <c r="FT13" s="320"/>
      <c r="FU13" s="321"/>
      <c r="FV13" s="321"/>
      <c r="FW13" s="321"/>
      <c r="FX13" s="321"/>
      <c r="FY13" s="321"/>
      <c r="FZ13" s="321"/>
      <c r="GA13" s="321"/>
      <c r="GB13" s="321"/>
      <c r="GC13" s="321"/>
      <c r="GD13" s="321"/>
      <c r="GE13" s="321"/>
      <c r="GF13" s="321"/>
      <c r="GG13" s="321"/>
      <c r="GH13" s="321"/>
      <c r="GI13" s="322"/>
      <c r="GJ13" s="320"/>
      <c r="GK13" s="321"/>
      <c r="GL13" s="321"/>
      <c r="GM13" s="321"/>
      <c r="GN13" s="321"/>
      <c r="GO13" s="321"/>
      <c r="GP13" s="321"/>
      <c r="GQ13" s="321"/>
      <c r="GR13" s="321"/>
      <c r="GS13" s="321"/>
      <c r="GT13" s="321"/>
      <c r="GU13" s="321"/>
      <c r="GV13" s="321"/>
      <c r="GW13" s="321"/>
      <c r="GX13" s="321"/>
      <c r="GY13" s="322"/>
      <c r="GZ13" s="347"/>
      <c r="HA13" s="348"/>
      <c r="HB13" s="348"/>
      <c r="HC13" s="348"/>
      <c r="HD13" s="348"/>
      <c r="HE13" s="348"/>
      <c r="HF13" s="348"/>
      <c r="HG13" s="348"/>
      <c r="HH13" s="348"/>
      <c r="HI13" s="348"/>
      <c r="HJ13" s="348"/>
      <c r="HK13" s="348"/>
      <c r="HL13" s="348"/>
      <c r="HM13" s="348"/>
      <c r="HN13" s="348"/>
      <c r="HO13" s="348"/>
      <c r="HP13" s="349"/>
    </row>
    <row r="14" spans="1:224" s="106" customFormat="1" ht="9.75" customHeight="1">
      <c r="A14" s="108"/>
      <c r="B14" s="355" t="s">
        <v>236</v>
      </c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6"/>
      <c r="AL14" s="332"/>
      <c r="AM14" s="333"/>
      <c r="AN14" s="333"/>
      <c r="AO14" s="333"/>
      <c r="AP14" s="333"/>
      <c r="AQ14" s="333"/>
      <c r="AR14" s="333"/>
      <c r="AS14" s="333"/>
      <c r="AT14" s="333"/>
      <c r="AU14" s="334"/>
      <c r="AV14" s="341"/>
      <c r="AW14" s="342"/>
      <c r="AX14" s="342"/>
      <c r="AY14" s="342"/>
      <c r="AZ14" s="342"/>
      <c r="BA14" s="342"/>
      <c r="BB14" s="342"/>
      <c r="BC14" s="343"/>
      <c r="BD14" s="323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5"/>
      <c r="BR14" s="323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5"/>
      <c r="CF14" s="323"/>
      <c r="CG14" s="324"/>
      <c r="CH14" s="324"/>
      <c r="CI14" s="324"/>
      <c r="CJ14" s="324"/>
      <c r="CK14" s="324"/>
      <c r="CL14" s="324"/>
      <c r="CM14" s="324"/>
      <c r="CN14" s="324"/>
      <c r="CO14" s="324"/>
      <c r="CP14" s="324"/>
      <c r="CQ14" s="324"/>
      <c r="CR14" s="324"/>
      <c r="CS14" s="324"/>
      <c r="CT14" s="324"/>
      <c r="CU14" s="325"/>
      <c r="CV14" s="323"/>
      <c r="CW14" s="324"/>
      <c r="CX14" s="324"/>
      <c r="CY14" s="324"/>
      <c r="CZ14" s="324"/>
      <c r="DA14" s="324"/>
      <c r="DB14" s="324"/>
      <c r="DC14" s="324"/>
      <c r="DD14" s="324"/>
      <c r="DE14" s="324"/>
      <c r="DF14" s="324"/>
      <c r="DG14" s="324"/>
      <c r="DH14" s="324"/>
      <c r="DI14" s="324"/>
      <c r="DJ14" s="324"/>
      <c r="DK14" s="325"/>
      <c r="DL14" s="323"/>
      <c r="DM14" s="324"/>
      <c r="DN14" s="324"/>
      <c r="DO14" s="324"/>
      <c r="DP14" s="324"/>
      <c r="DQ14" s="324"/>
      <c r="DR14" s="324"/>
      <c r="DS14" s="324"/>
      <c r="DT14" s="324"/>
      <c r="DU14" s="324"/>
      <c r="DV14" s="324"/>
      <c r="DW14" s="324"/>
      <c r="DX14" s="324"/>
      <c r="DY14" s="324"/>
      <c r="DZ14" s="324"/>
      <c r="EA14" s="325"/>
      <c r="EB14" s="323"/>
      <c r="EC14" s="324"/>
      <c r="ED14" s="324"/>
      <c r="EE14" s="324"/>
      <c r="EF14" s="324"/>
      <c r="EG14" s="324"/>
      <c r="EH14" s="324"/>
      <c r="EI14" s="324"/>
      <c r="EJ14" s="324"/>
      <c r="EK14" s="324"/>
      <c r="EL14" s="324"/>
      <c r="EM14" s="324"/>
      <c r="EN14" s="324"/>
      <c r="EO14" s="325"/>
      <c r="EP14" s="323"/>
      <c r="EQ14" s="324"/>
      <c r="ER14" s="324"/>
      <c r="ES14" s="324"/>
      <c r="ET14" s="324"/>
      <c r="EU14" s="324"/>
      <c r="EV14" s="324"/>
      <c r="EW14" s="324"/>
      <c r="EX14" s="324"/>
      <c r="EY14" s="324"/>
      <c r="EZ14" s="324"/>
      <c r="FA14" s="324"/>
      <c r="FB14" s="324"/>
      <c r="FC14" s="325"/>
      <c r="FD14" s="323"/>
      <c r="FE14" s="324"/>
      <c r="FF14" s="324"/>
      <c r="FG14" s="324"/>
      <c r="FH14" s="324"/>
      <c r="FI14" s="324"/>
      <c r="FJ14" s="324"/>
      <c r="FK14" s="324"/>
      <c r="FL14" s="324"/>
      <c r="FM14" s="324"/>
      <c r="FN14" s="324"/>
      <c r="FO14" s="324"/>
      <c r="FP14" s="324"/>
      <c r="FQ14" s="324"/>
      <c r="FR14" s="324"/>
      <c r="FS14" s="325"/>
      <c r="FT14" s="323"/>
      <c r="FU14" s="324"/>
      <c r="FV14" s="324"/>
      <c r="FW14" s="324"/>
      <c r="FX14" s="324"/>
      <c r="FY14" s="324"/>
      <c r="FZ14" s="324"/>
      <c r="GA14" s="324"/>
      <c r="GB14" s="324"/>
      <c r="GC14" s="324"/>
      <c r="GD14" s="324"/>
      <c r="GE14" s="324"/>
      <c r="GF14" s="324"/>
      <c r="GG14" s="324"/>
      <c r="GH14" s="324"/>
      <c r="GI14" s="325"/>
      <c r="GJ14" s="323"/>
      <c r="GK14" s="324"/>
      <c r="GL14" s="324"/>
      <c r="GM14" s="324"/>
      <c r="GN14" s="324"/>
      <c r="GO14" s="324"/>
      <c r="GP14" s="324"/>
      <c r="GQ14" s="324"/>
      <c r="GR14" s="324"/>
      <c r="GS14" s="324"/>
      <c r="GT14" s="324"/>
      <c r="GU14" s="324"/>
      <c r="GV14" s="324"/>
      <c r="GW14" s="324"/>
      <c r="GX14" s="324"/>
      <c r="GY14" s="325"/>
      <c r="GZ14" s="350"/>
      <c r="HA14" s="351"/>
      <c r="HB14" s="351"/>
      <c r="HC14" s="351"/>
      <c r="HD14" s="351"/>
      <c r="HE14" s="351"/>
      <c r="HF14" s="351"/>
      <c r="HG14" s="351"/>
      <c r="HH14" s="351"/>
      <c r="HI14" s="351"/>
      <c r="HJ14" s="351"/>
      <c r="HK14" s="351"/>
      <c r="HL14" s="351"/>
      <c r="HM14" s="351"/>
      <c r="HN14" s="351"/>
      <c r="HO14" s="351"/>
      <c r="HP14" s="352"/>
    </row>
    <row r="15" spans="1:224" s="106" customFormat="1" ht="9.75" customHeight="1">
      <c r="A15" s="105"/>
      <c r="B15" s="357" t="s">
        <v>237</v>
      </c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8"/>
      <c r="AL15" s="326" t="s">
        <v>1</v>
      </c>
      <c r="AM15" s="327"/>
      <c r="AN15" s="327"/>
      <c r="AO15" s="327"/>
      <c r="AP15" s="327"/>
      <c r="AQ15" s="327"/>
      <c r="AR15" s="327"/>
      <c r="AS15" s="327"/>
      <c r="AT15" s="327"/>
      <c r="AU15" s="328"/>
      <c r="AV15" s="335" t="s">
        <v>238</v>
      </c>
      <c r="AW15" s="336"/>
      <c r="AX15" s="336"/>
      <c r="AY15" s="336"/>
      <c r="AZ15" s="336"/>
      <c r="BA15" s="336"/>
      <c r="BB15" s="336"/>
      <c r="BC15" s="337"/>
      <c r="BD15" s="317">
        <v>4055581</v>
      </c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9"/>
      <c r="BR15" s="317">
        <v>4055581</v>
      </c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9"/>
      <c r="CF15" s="317">
        <v>234492</v>
      </c>
      <c r="CG15" s="318"/>
      <c r="CH15" s="318"/>
      <c r="CI15" s="318"/>
      <c r="CJ15" s="318"/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319"/>
      <c r="CV15" s="317">
        <v>625.73</v>
      </c>
      <c r="CW15" s="318"/>
      <c r="CX15" s="318"/>
      <c r="CY15" s="318"/>
      <c r="CZ15" s="318"/>
      <c r="DA15" s="318"/>
      <c r="DB15" s="318"/>
      <c r="DC15" s="318"/>
      <c r="DD15" s="318"/>
      <c r="DE15" s="318"/>
      <c r="DF15" s="318"/>
      <c r="DG15" s="318"/>
      <c r="DH15" s="318"/>
      <c r="DI15" s="318"/>
      <c r="DJ15" s="318"/>
      <c r="DK15" s="319"/>
      <c r="DL15" s="317">
        <v>3820463.27</v>
      </c>
      <c r="DM15" s="318"/>
      <c r="DN15" s="318"/>
      <c r="DO15" s="318"/>
      <c r="DP15" s="318"/>
      <c r="DQ15" s="318"/>
      <c r="DR15" s="318"/>
      <c r="DS15" s="318"/>
      <c r="DT15" s="318"/>
      <c r="DU15" s="318"/>
      <c r="DV15" s="318"/>
      <c r="DW15" s="318"/>
      <c r="DX15" s="318"/>
      <c r="DY15" s="318"/>
      <c r="DZ15" s="318"/>
      <c r="EA15" s="319"/>
      <c r="EB15" s="317">
        <v>4185358</v>
      </c>
      <c r="EC15" s="318"/>
      <c r="ED15" s="318"/>
      <c r="EE15" s="318"/>
      <c r="EF15" s="318"/>
      <c r="EG15" s="318"/>
      <c r="EH15" s="318"/>
      <c r="EI15" s="318"/>
      <c r="EJ15" s="318"/>
      <c r="EK15" s="318"/>
      <c r="EL15" s="318"/>
      <c r="EM15" s="318"/>
      <c r="EN15" s="318"/>
      <c r="EO15" s="319"/>
      <c r="EP15" s="317">
        <v>4185358</v>
      </c>
      <c r="EQ15" s="318"/>
      <c r="ER15" s="318"/>
      <c r="ES15" s="318"/>
      <c r="ET15" s="318"/>
      <c r="EU15" s="318"/>
      <c r="EV15" s="318"/>
      <c r="EW15" s="318"/>
      <c r="EX15" s="318"/>
      <c r="EY15" s="318"/>
      <c r="EZ15" s="318"/>
      <c r="FA15" s="318"/>
      <c r="FB15" s="318"/>
      <c r="FC15" s="319"/>
      <c r="FD15" s="317">
        <v>185705.8</v>
      </c>
      <c r="FE15" s="318"/>
      <c r="FF15" s="318"/>
      <c r="FG15" s="318"/>
      <c r="FH15" s="318"/>
      <c r="FI15" s="318"/>
      <c r="FJ15" s="318"/>
      <c r="FK15" s="318"/>
      <c r="FL15" s="318"/>
      <c r="FM15" s="318"/>
      <c r="FN15" s="318"/>
      <c r="FO15" s="318"/>
      <c r="FP15" s="318"/>
      <c r="FQ15" s="318"/>
      <c r="FR15" s="318"/>
      <c r="FS15" s="319"/>
      <c r="FT15" s="317">
        <v>321.78269</v>
      </c>
      <c r="FU15" s="318"/>
      <c r="FV15" s="318"/>
      <c r="FW15" s="318"/>
      <c r="FX15" s="318"/>
      <c r="FY15" s="318"/>
      <c r="FZ15" s="318"/>
      <c r="GA15" s="318"/>
      <c r="GB15" s="318"/>
      <c r="GC15" s="318"/>
      <c r="GD15" s="318"/>
      <c r="GE15" s="318"/>
      <c r="GF15" s="318"/>
      <c r="GG15" s="318"/>
      <c r="GH15" s="318"/>
      <c r="GI15" s="319"/>
      <c r="GJ15" s="317">
        <v>3999330.4173100004</v>
      </c>
      <c r="GK15" s="318"/>
      <c r="GL15" s="318"/>
      <c r="GM15" s="318"/>
      <c r="GN15" s="318"/>
      <c r="GO15" s="318"/>
      <c r="GP15" s="318"/>
      <c r="GQ15" s="318"/>
      <c r="GR15" s="318"/>
      <c r="GS15" s="318"/>
      <c r="GT15" s="318"/>
      <c r="GU15" s="318"/>
      <c r="GV15" s="318"/>
      <c r="GW15" s="318"/>
      <c r="GX15" s="318"/>
      <c r="GY15" s="319"/>
      <c r="GZ15" s="344"/>
      <c r="HA15" s="345"/>
      <c r="HB15" s="345"/>
      <c r="HC15" s="345"/>
      <c r="HD15" s="345"/>
      <c r="HE15" s="345"/>
      <c r="HF15" s="345"/>
      <c r="HG15" s="345"/>
      <c r="HH15" s="345"/>
      <c r="HI15" s="345"/>
      <c r="HJ15" s="345"/>
      <c r="HK15" s="345"/>
      <c r="HL15" s="345"/>
      <c r="HM15" s="345"/>
      <c r="HN15" s="345"/>
      <c r="HO15" s="345"/>
      <c r="HP15" s="346"/>
    </row>
    <row r="16" spans="1:224" s="106" customFormat="1" ht="9.75" customHeight="1">
      <c r="A16" s="108"/>
      <c r="B16" s="355" t="s">
        <v>239</v>
      </c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6"/>
      <c r="AL16" s="332"/>
      <c r="AM16" s="333"/>
      <c r="AN16" s="333"/>
      <c r="AO16" s="333"/>
      <c r="AP16" s="333"/>
      <c r="AQ16" s="333"/>
      <c r="AR16" s="333"/>
      <c r="AS16" s="333"/>
      <c r="AT16" s="333"/>
      <c r="AU16" s="334"/>
      <c r="AV16" s="341"/>
      <c r="AW16" s="342"/>
      <c r="AX16" s="342"/>
      <c r="AY16" s="342"/>
      <c r="AZ16" s="342"/>
      <c r="BA16" s="342"/>
      <c r="BB16" s="342"/>
      <c r="BC16" s="343"/>
      <c r="BD16" s="323"/>
      <c r="BE16" s="324"/>
      <c r="BF16" s="324"/>
      <c r="BG16" s="324"/>
      <c r="BH16" s="324"/>
      <c r="BI16" s="324"/>
      <c r="BJ16" s="324"/>
      <c r="BK16" s="324"/>
      <c r="BL16" s="324"/>
      <c r="BM16" s="324"/>
      <c r="BN16" s="324"/>
      <c r="BO16" s="324"/>
      <c r="BP16" s="324"/>
      <c r="BQ16" s="325"/>
      <c r="BR16" s="323"/>
      <c r="BS16" s="324"/>
      <c r="BT16" s="324"/>
      <c r="BU16" s="324"/>
      <c r="BV16" s="324"/>
      <c r="BW16" s="324"/>
      <c r="BX16" s="324"/>
      <c r="BY16" s="324"/>
      <c r="BZ16" s="324"/>
      <c r="CA16" s="324"/>
      <c r="CB16" s="324"/>
      <c r="CC16" s="324"/>
      <c r="CD16" s="324"/>
      <c r="CE16" s="325"/>
      <c r="CF16" s="323"/>
      <c r="CG16" s="324"/>
      <c r="CH16" s="324"/>
      <c r="CI16" s="324"/>
      <c r="CJ16" s="324"/>
      <c r="CK16" s="324"/>
      <c r="CL16" s="324"/>
      <c r="CM16" s="324"/>
      <c r="CN16" s="324"/>
      <c r="CO16" s="324"/>
      <c r="CP16" s="324"/>
      <c r="CQ16" s="324"/>
      <c r="CR16" s="324"/>
      <c r="CS16" s="324"/>
      <c r="CT16" s="324"/>
      <c r="CU16" s="325"/>
      <c r="CV16" s="323"/>
      <c r="CW16" s="324"/>
      <c r="CX16" s="324"/>
      <c r="CY16" s="324"/>
      <c r="CZ16" s="324"/>
      <c r="DA16" s="324"/>
      <c r="DB16" s="324"/>
      <c r="DC16" s="324"/>
      <c r="DD16" s="324"/>
      <c r="DE16" s="324"/>
      <c r="DF16" s="324"/>
      <c r="DG16" s="324"/>
      <c r="DH16" s="324"/>
      <c r="DI16" s="324"/>
      <c r="DJ16" s="324"/>
      <c r="DK16" s="325"/>
      <c r="DL16" s="323"/>
      <c r="DM16" s="324"/>
      <c r="DN16" s="324"/>
      <c r="DO16" s="324"/>
      <c r="DP16" s="324"/>
      <c r="DQ16" s="324"/>
      <c r="DR16" s="324"/>
      <c r="DS16" s="324"/>
      <c r="DT16" s="324"/>
      <c r="DU16" s="324"/>
      <c r="DV16" s="324"/>
      <c r="DW16" s="324"/>
      <c r="DX16" s="324"/>
      <c r="DY16" s="324"/>
      <c r="DZ16" s="324"/>
      <c r="EA16" s="325"/>
      <c r="EB16" s="323"/>
      <c r="EC16" s="324"/>
      <c r="ED16" s="324"/>
      <c r="EE16" s="324"/>
      <c r="EF16" s="324"/>
      <c r="EG16" s="324"/>
      <c r="EH16" s="324"/>
      <c r="EI16" s="324"/>
      <c r="EJ16" s="324"/>
      <c r="EK16" s="324"/>
      <c r="EL16" s="324"/>
      <c r="EM16" s="324"/>
      <c r="EN16" s="324"/>
      <c r="EO16" s="325"/>
      <c r="EP16" s="323"/>
      <c r="EQ16" s="324"/>
      <c r="ER16" s="324"/>
      <c r="ES16" s="324"/>
      <c r="ET16" s="324"/>
      <c r="EU16" s="324"/>
      <c r="EV16" s="324"/>
      <c r="EW16" s="324"/>
      <c r="EX16" s="324"/>
      <c r="EY16" s="324"/>
      <c r="EZ16" s="324"/>
      <c r="FA16" s="324"/>
      <c r="FB16" s="324"/>
      <c r="FC16" s="325"/>
      <c r="FD16" s="323"/>
      <c r="FE16" s="324"/>
      <c r="FF16" s="324"/>
      <c r="FG16" s="324"/>
      <c r="FH16" s="324"/>
      <c r="FI16" s="324"/>
      <c r="FJ16" s="324"/>
      <c r="FK16" s="324"/>
      <c r="FL16" s="324"/>
      <c r="FM16" s="324"/>
      <c r="FN16" s="324"/>
      <c r="FO16" s="324"/>
      <c r="FP16" s="324"/>
      <c r="FQ16" s="324"/>
      <c r="FR16" s="324"/>
      <c r="FS16" s="325"/>
      <c r="FT16" s="323"/>
      <c r="FU16" s="324"/>
      <c r="FV16" s="324"/>
      <c r="FW16" s="324"/>
      <c r="FX16" s="324"/>
      <c r="FY16" s="324"/>
      <c r="FZ16" s="324"/>
      <c r="GA16" s="324"/>
      <c r="GB16" s="324"/>
      <c r="GC16" s="324"/>
      <c r="GD16" s="324"/>
      <c r="GE16" s="324"/>
      <c r="GF16" s="324"/>
      <c r="GG16" s="324"/>
      <c r="GH16" s="324"/>
      <c r="GI16" s="325"/>
      <c r="GJ16" s="323"/>
      <c r="GK16" s="324"/>
      <c r="GL16" s="324"/>
      <c r="GM16" s="324"/>
      <c r="GN16" s="324"/>
      <c r="GO16" s="324"/>
      <c r="GP16" s="324"/>
      <c r="GQ16" s="324"/>
      <c r="GR16" s="324"/>
      <c r="GS16" s="324"/>
      <c r="GT16" s="324"/>
      <c r="GU16" s="324"/>
      <c r="GV16" s="324"/>
      <c r="GW16" s="324"/>
      <c r="GX16" s="324"/>
      <c r="GY16" s="325"/>
      <c r="GZ16" s="350"/>
      <c r="HA16" s="351"/>
      <c r="HB16" s="351"/>
      <c r="HC16" s="351"/>
      <c r="HD16" s="351"/>
      <c r="HE16" s="351"/>
      <c r="HF16" s="351"/>
      <c r="HG16" s="351"/>
      <c r="HH16" s="351"/>
      <c r="HI16" s="351"/>
      <c r="HJ16" s="351"/>
      <c r="HK16" s="351"/>
      <c r="HL16" s="351"/>
      <c r="HM16" s="351"/>
      <c r="HN16" s="351"/>
      <c r="HO16" s="351"/>
      <c r="HP16" s="352"/>
    </row>
    <row r="17" spans="1:224" s="106" customFormat="1" ht="9.75" customHeight="1">
      <c r="A17" s="109"/>
      <c r="B17" s="359" t="s">
        <v>240</v>
      </c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  <c r="AJ17" s="359"/>
      <c r="AK17" s="360"/>
      <c r="AL17" s="361" t="s">
        <v>1</v>
      </c>
      <c r="AM17" s="361"/>
      <c r="AN17" s="361"/>
      <c r="AO17" s="361"/>
      <c r="AP17" s="361"/>
      <c r="AQ17" s="361"/>
      <c r="AR17" s="361"/>
      <c r="AS17" s="361"/>
      <c r="AT17" s="361"/>
      <c r="AU17" s="361"/>
      <c r="AV17" s="362" t="s">
        <v>241</v>
      </c>
      <c r="AW17" s="362"/>
      <c r="AX17" s="362"/>
      <c r="AY17" s="362"/>
      <c r="AZ17" s="362"/>
      <c r="BA17" s="362"/>
      <c r="BB17" s="362"/>
      <c r="BC17" s="362"/>
      <c r="BD17" s="363">
        <v>1051861</v>
      </c>
      <c r="BE17" s="363"/>
      <c r="BF17" s="363"/>
      <c r="BG17" s="363"/>
      <c r="BH17" s="363"/>
      <c r="BI17" s="363"/>
      <c r="BJ17" s="363"/>
      <c r="BK17" s="363"/>
      <c r="BL17" s="363"/>
      <c r="BM17" s="363"/>
      <c r="BN17" s="363"/>
      <c r="BO17" s="363"/>
      <c r="BP17" s="363"/>
      <c r="BQ17" s="363"/>
      <c r="BR17" s="363">
        <v>1051861</v>
      </c>
      <c r="BS17" s="363"/>
      <c r="BT17" s="363"/>
      <c r="BU17" s="363"/>
      <c r="BV17" s="363"/>
      <c r="BW17" s="363"/>
      <c r="BX17" s="363"/>
      <c r="BY17" s="363"/>
      <c r="BZ17" s="363"/>
      <c r="CA17" s="363"/>
      <c r="CB17" s="363"/>
      <c r="CC17" s="363"/>
      <c r="CD17" s="363"/>
      <c r="CE17" s="363"/>
      <c r="CF17" s="363">
        <v>14175</v>
      </c>
      <c r="CG17" s="363"/>
      <c r="CH17" s="363"/>
      <c r="CI17" s="363"/>
      <c r="CJ17" s="363"/>
      <c r="CK17" s="363"/>
      <c r="CL17" s="363"/>
      <c r="CM17" s="363"/>
      <c r="CN17" s="363"/>
      <c r="CO17" s="363"/>
      <c r="CP17" s="363"/>
      <c r="CQ17" s="363"/>
      <c r="CR17" s="363"/>
      <c r="CS17" s="363"/>
      <c r="CT17" s="363"/>
      <c r="CU17" s="363"/>
      <c r="CV17" s="363">
        <v>93501.27664000001</v>
      </c>
      <c r="CW17" s="363"/>
      <c r="CX17" s="363"/>
      <c r="CY17" s="363"/>
      <c r="CZ17" s="363"/>
      <c r="DA17" s="363"/>
      <c r="DB17" s="363"/>
      <c r="DC17" s="363"/>
      <c r="DD17" s="363"/>
      <c r="DE17" s="363"/>
      <c r="DF17" s="363"/>
      <c r="DG17" s="363"/>
      <c r="DH17" s="363"/>
      <c r="DI17" s="363"/>
      <c r="DJ17" s="363"/>
      <c r="DK17" s="363"/>
      <c r="DL17" s="363">
        <v>944184.7233599997</v>
      </c>
      <c r="DM17" s="363"/>
      <c r="DN17" s="363"/>
      <c r="DO17" s="363"/>
      <c r="DP17" s="363"/>
      <c r="DQ17" s="363"/>
      <c r="DR17" s="363"/>
      <c r="DS17" s="363"/>
      <c r="DT17" s="363"/>
      <c r="DU17" s="363"/>
      <c r="DV17" s="363"/>
      <c r="DW17" s="363"/>
      <c r="DX17" s="363"/>
      <c r="DY17" s="363"/>
      <c r="DZ17" s="363"/>
      <c r="EA17" s="363"/>
      <c r="EB17" s="363">
        <v>-66286</v>
      </c>
      <c r="EC17" s="363"/>
      <c r="ED17" s="363"/>
      <c r="EE17" s="363"/>
      <c r="EF17" s="363"/>
      <c r="EG17" s="363"/>
      <c r="EH17" s="363"/>
      <c r="EI17" s="363"/>
      <c r="EJ17" s="363"/>
      <c r="EK17" s="363"/>
      <c r="EL17" s="363"/>
      <c r="EM17" s="363"/>
      <c r="EN17" s="363"/>
      <c r="EO17" s="363"/>
      <c r="EP17" s="364">
        <v>-66286</v>
      </c>
      <c r="EQ17" s="365"/>
      <c r="ER17" s="365"/>
      <c r="ES17" s="365"/>
      <c r="ET17" s="365"/>
      <c r="EU17" s="365"/>
      <c r="EV17" s="365"/>
      <c r="EW17" s="365"/>
      <c r="EX17" s="365"/>
      <c r="EY17" s="365"/>
      <c r="EZ17" s="365"/>
      <c r="FA17" s="365"/>
      <c r="FB17" s="365"/>
      <c r="FC17" s="366"/>
      <c r="FD17" s="364">
        <v>38068.20000000001</v>
      </c>
      <c r="FE17" s="365"/>
      <c r="FF17" s="365"/>
      <c r="FG17" s="365"/>
      <c r="FH17" s="365"/>
      <c r="FI17" s="365"/>
      <c r="FJ17" s="365"/>
      <c r="FK17" s="365"/>
      <c r="FL17" s="365"/>
      <c r="FM17" s="365"/>
      <c r="FN17" s="365"/>
      <c r="FO17" s="365"/>
      <c r="FP17" s="365"/>
      <c r="FQ17" s="365"/>
      <c r="FR17" s="365"/>
      <c r="FS17" s="366"/>
      <c r="FT17" s="364">
        <v>8563.268310000001</v>
      </c>
      <c r="FU17" s="365"/>
      <c r="FV17" s="365"/>
      <c r="FW17" s="365"/>
      <c r="FX17" s="365"/>
      <c r="FY17" s="365"/>
      <c r="FZ17" s="365"/>
      <c r="GA17" s="365"/>
      <c r="GB17" s="365"/>
      <c r="GC17" s="365"/>
      <c r="GD17" s="365"/>
      <c r="GE17" s="365"/>
      <c r="GF17" s="365"/>
      <c r="GG17" s="365"/>
      <c r="GH17" s="365"/>
      <c r="GI17" s="366"/>
      <c r="GJ17" s="364">
        <v>-112917.46831000037</v>
      </c>
      <c r="GK17" s="365"/>
      <c r="GL17" s="365"/>
      <c r="GM17" s="365"/>
      <c r="GN17" s="365"/>
      <c r="GO17" s="365"/>
      <c r="GP17" s="365"/>
      <c r="GQ17" s="365"/>
      <c r="GR17" s="365"/>
      <c r="GS17" s="365"/>
      <c r="GT17" s="365"/>
      <c r="GU17" s="365"/>
      <c r="GV17" s="365"/>
      <c r="GW17" s="365"/>
      <c r="GX17" s="365"/>
      <c r="GY17" s="366"/>
      <c r="GZ17" s="367"/>
      <c r="HA17" s="367"/>
      <c r="HB17" s="367"/>
      <c r="HC17" s="367"/>
      <c r="HD17" s="367"/>
      <c r="HE17" s="367"/>
      <c r="HF17" s="367"/>
      <c r="HG17" s="367"/>
      <c r="HH17" s="367"/>
      <c r="HI17" s="367"/>
      <c r="HJ17" s="367"/>
      <c r="HK17" s="367"/>
      <c r="HL17" s="367"/>
      <c r="HM17" s="367"/>
      <c r="HN17" s="367"/>
      <c r="HO17" s="367"/>
      <c r="HP17" s="367"/>
    </row>
    <row r="18" spans="1:224" s="106" customFormat="1" ht="9.75" customHeight="1">
      <c r="A18" s="109"/>
      <c r="B18" s="359" t="s">
        <v>242</v>
      </c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60"/>
      <c r="AL18" s="361" t="s">
        <v>1</v>
      </c>
      <c r="AM18" s="361"/>
      <c r="AN18" s="361"/>
      <c r="AO18" s="361"/>
      <c r="AP18" s="361"/>
      <c r="AQ18" s="361"/>
      <c r="AR18" s="361"/>
      <c r="AS18" s="361"/>
      <c r="AT18" s="361"/>
      <c r="AU18" s="361"/>
      <c r="AV18" s="362" t="s">
        <v>243</v>
      </c>
      <c r="AW18" s="362"/>
      <c r="AX18" s="362"/>
      <c r="AY18" s="362"/>
      <c r="AZ18" s="362"/>
      <c r="BA18" s="362"/>
      <c r="BB18" s="362"/>
      <c r="BC18" s="362"/>
      <c r="BD18" s="363">
        <v>133716</v>
      </c>
      <c r="BE18" s="363"/>
      <c r="BF18" s="363"/>
      <c r="BG18" s="363"/>
      <c r="BH18" s="363"/>
      <c r="BI18" s="363"/>
      <c r="BJ18" s="363"/>
      <c r="BK18" s="363"/>
      <c r="BL18" s="363"/>
      <c r="BM18" s="363"/>
      <c r="BN18" s="363"/>
      <c r="BO18" s="363"/>
      <c r="BP18" s="363"/>
      <c r="BQ18" s="363"/>
      <c r="BR18" s="363">
        <v>133716</v>
      </c>
      <c r="BS18" s="363"/>
      <c r="BT18" s="363"/>
      <c r="BU18" s="363"/>
      <c r="BV18" s="363"/>
      <c r="BW18" s="363"/>
      <c r="BX18" s="363"/>
      <c r="BY18" s="363"/>
      <c r="BZ18" s="363"/>
      <c r="CA18" s="363"/>
      <c r="CB18" s="363"/>
      <c r="CC18" s="363"/>
      <c r="CD18" s="363"/>
      <c r="CE18" s="363"/>
      <c r="CF18" s="363">
        <v>0</v>
      </c>
      <c r="CG18" s="363"/>
      <c r="CH18" s="363"/>
      <c r="CI18" s="363"/>
      <c r="CJ18" s="363"/>
      <c r="CK18" s="363"/>
      <c r="CL18" s="363"/>
      <c r="CM18" s="363"/>
      <c r="CN18" s="363"/>
      <c r="CO18" s="363"/>
      <c r="CP18" s="363"/>
      <c r="CQ18" s="363"/>
      <c r="CR18" s="363"/>
      <c r="CS18" s="363"/>
      <c r="CT18" s="363"/>
      <c r="CU18" s="363"/>
      <c r="CV18" s="363">
        <v>0</v>
      </c>
      <c r="CW18" s="363"/>
      <c r="CX18" s="363"/>
      <c r="CY18" s="363"/>
      <c r="CZ18" s="363"/>
      <c r="DA18" s="363"/>
      <c r="DB18" s="363"/>
      <c r="DC18" s="363"/>
      <c r="DD18" s="363"/>
      <c r="DE18" s="363"/>
      <c r="DF18" s="363"/>
      <c r="DG18" s="363"/>
      <c r="DH18" s="363"/>
      <c r="DI18" s="363"/>
      <c r="DJ18" s="363"/>
      <c r="DK18" s="363"/>
      <c r="DL18" s="363">
        <v>133716</v>
      </c>
      <c r="DM18" s="363"/>
      <c r="DN18" s="363"/>
      <c r="DO18" s="363"/>
      <c r="DP18" s="363"/>
      <c r="DQ18" s="363"/>
      <c r="DR18" s="363"/>
      <c r="DS18" s="363"/>
      <c r="DT18" s="363"/>
      <c r="DU18" s="363"/>
      <c r="DV18" s="363"/>
      <c r="DW18" s="363"/>
      <c r="DX18" s="363"/>
      <c r="DY18" s="363"/>
      <c r="DZ18" s="363"/>
      <c r="EA18" s="363"/>
      <c r="EB18" s="363">
        <v>12663</v>
      </c>
      <c r="EC18" s="363"/>
      <c r="ED18" s="363"/>
      <c r="EE18" s="363"/>
      <c r="EF18" s="363"/>
      <c r="EG18" s="363"/>
      <c r="EH18" s="363"/>
      <c r="EI18" s="363"/>
      <c r="EJ18" s="363"/>
      <c r="EK18" s="363"/>
      <c r="EL18" s="363"/>
      <c r="EM18" s="363"/>
      <c r="EN18" s="363"/>
      <c r="EO18" s="363"/>
      <c r="EP18" s="364">
        <v>12663</v>
      </c>
      <c r="EQ18" s="365"/>
      <c r="ER18" s="365"/>
      <c r="ES18" s="365"/>
      <c r="ET18" s="365"/>
      <c r="EU18" s="365"/>
      <c r="EV18" s="365"/>
      <c r="EW18" s="365"/>
      <c r="EX18" s="365"/>
      <c r="EY18" s="365"/>
      <c r="EZ18" s="365"/>
      <c r="FA18" s="365"/>
      <c r="FB18" s="365"/>
      <c r="FC18" s="366"/>
      <c r="FD18" s="364">
        <v>0</v>
      </c>
      <c r="FE18" s="365"/>
      <c r="FF18" s="365"/>
      <c r="FG18" s="365"/>
      <c r="FH18" s="365"/>
      <c r="FI18" s="365"/>
      <c r="FJ18" s="365"/>
      <c r="FK18" s="365"/>
      <c r="FL18" s="365"/>
      <c r="FM18" s="365"/>
      <c r="FN18" s="365"/>
      <c r="FO18" s="365"/>
      <c r="FP18" s="365"/>
      <c r="FQ18" s="365"/>
      <c r="FR18" s="365"/>
      <c r="FS18" s="366"/>
      <c r="FT18" s="364">
        <v>0</v>
      </c>
      <c r="FU18" s="365"/>
      <c r="FV18" s="365"/>
      <c r="FW18" s="365"/>
      <c r="FX18" s="365"/>
      <c r="FY18" s="365"/>
      <c r="FZ18" s="365"/>
      <c r="GA18" s="365"/>
      <c r="GB18" s="365"/>
      <c r="GC18" s="365"/>
      <c r="GD18" s="365"/>
      <c r="GE18" s="365"/>
      <c r="GF18" s="365"/>
      <c r="GG18" s="365"/>
      <c r="GH18" s="365"/>
      <c r="GI18" s="366"/>
      <c r="GJ18" s="364">
        <v>12663</v>
      </c>
      <c r="GK18" s="365"/>
      <c r="GL18" s="365"/>
      <c r="GM18" s="365"/>
      <c r="GN18" s="365"/>
      <c r="GO18" s="365"/>
      <c r="GP18" s="365"/>
      <c r="GQ18" s="365"/>
      <c r="GR18" s="365"/>
      <c r="GS18" s="365"/>
      <c r="GT18" s="365"/>
      <c r="GU18" s="365"/>
      <c r="GV18" s="365"/>
      <c r="GW18" s="365"/>
      <c r="GX18" s="365"/>
      <c r="GY18" s="366"/>
      <c r="GZ18" s="367"/>
      <c r="HA18" s="367"/>
      <c r="HB18" s="367"/>
      <c r="HC18" s="367"/>
      <c r="HD18" s="367"/>
      <c r="HE18" s="367"/>
      <c r="HF18" s="367"/>
      <c r="HG18" s="367"/>
      <c r="HH18" s="367"/>
      <c r="HI18" s="367"/>
      <c r="HJ18" s="367"/>
      <c r="HK18" s="367"/>
      <c r="HL18" s="367"/>
      <c r="HM18" s="367"/>
      <c r="HN18" s="367"/>
      <c r="HO18" s="367"/>
      <c r="HP18" s="367"/>
    </row>
    <row r="19" spans="1:224" s="106" customFormat="1" ht="9.75" customHeight="1">
      <c r="A19" s="109"/>
      <c r="B19" s="359" t="s">
        <v>244</v>
      </c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60"/>
      <c r="AL19" s="361" t="s">
        <v>1</v>
      </c>
      <c r="AM19" s="361"/>
      <c r="AN19" s="361"/>
      <c r="AO19" s="361"/>
      <c r="AP19" s="361"/>
      <c r="AQ19" s="361"/>
      <c r="AR19" s="361"/>
      <c r="AS19" s="361"/>
      <c r="AT19" s="361"/>
      <c r="AU19" s="361"/>
      <c r="AV19" s="362" t="s">
        <v>245</v>
      </c>
      <c r="AW19" s="362"/>
      <c r="AX19" s="362"/>
      <c r="AY19" s="362"/>
      <c r="AZ19" s="362"/>
      <c r="BA19" s="362"/>
      <c r="BB19" s="362"/>
      <c r="BC19" s="362"/>
      <c r="BD19" s="363">
        <v>807486</v>
      </c>
      <c r="BE19" s="363"/>
      <c r="BF19" s="363"/>
      <c r="BG19" s="363"/>
      <c r="BH19" s="363"/>
      <c r="BI19" s="363"/>
      <c r="BJ19" s="363"/>
      <c r="BK19" s="363"/>
      <c r="BL19" s="363"/>
      <c r="BM19" s="363"/>
      <c r="BN19" s="363"/>
      <c r="BO19" s="363"/>
      <c r="BP19" s="363"/>
      <c r="BQ19" s="363"/>
      <c r="BR19" s="363">
        <v>807486</v>
      </c>
      <c r="BS19" s="363"/>
      <c r="BT19" s="363"/>
      <c r="BU19" s="363"/>
      <c r="BV19" s="363"/>
      <c r="BW19" s="363"/>
      <c r="BX19" s="363"/>
      <c r="BY19" s="363"/>
      <c r="BZ19" s="363"/>
      <c r="CA19" s="363"/>
      <c r="CB19" s="363"/>
      <c r="CC19" s="363"/>
      <c r="CD19" s="363"/>
      <c r="CE19" s="363"/>
      <c r="CF19" s="363">
        <v>17722</v>
      </c>
      <c r="CG19" s="363"/>
      <c r="CH19" s="363"/>
      <c r="CI19" s="363"/>
      <c r="CJ19" s="363"/>
      <c r="CK19" s="363"/>
      <c r="CL19" s="363"/>
      <c r="CM19" s="363"/>
      <c r="CN19" s="363"/>
      <c r="CO19" s="363"/>
      <c r="CP19" s="363"/>
      <c r="CQ19" s="363"/>
      <c r="CR19" s="363"/>
      <c r="CS19" s="363"/>
      <c r="CT19" s="363"/>
      <c r="CU19" s="363"/>
      <c r="CV19" s="363">
        <v>220.42454</v>
      </c>
      <c r="CW19" s="363"/>
      <c r="CX19" s="363"/>
      <c r="CY19" s="363"/>
      <c r="CZ19" s="363"/>
      <c r="DA19" s="363"/>
      <c r="DB19" s="363"/>
      <c r="DC19" s="363"/>
      <c r="DD19" s="363"/>
      <c r="DE19" s="363"/>
      <c r="DF19" s="363"/>
      <c r="DG19" s="363"/>
      <c r="DH19" s="363"/>
      <c r="DI19" s="363"/>
      <c r="DJ19" s="363"/>
      <c r="DK19" s="363"/>
      <c r="DL19" s="363">
        <v>789543.57545</v>
      </c>
      <c r="DM19" s="363"/>
      <c r="DN19" s="363"/>
      <c r="DO19" s="363"/>
      <c r="DP19" s="363"/>
      <c r="DQ19" s="363"/>
      <c r="DR19" s="363"/>
      <c r="DS19" s="363"/>
      <c r="DT19" s="363"/>
      <c r="DU19" s="363"/>
      <c r="DV19" s="363"/>
      <c r="DW19" s="363"/>
      <c r="DX19" s="363"/>
      <c r="DY19" s="363"/>
      <c r="DZ19" s="363"/>
      <c r="EA19" s="363"/>
      <c r="EB19" s="363">
        <v>805618</v>
      </c>
      <c r="EC19" s="363"/>
      <c r="ED19" s="363"/>
      <c r="EE19" s="363"/>
      <c r="EF19" s="363"/>
      <c r="EG19" s="363"/>
      <c r="EH19" s="363"/>
      <c r="EI19" s="363"/>
      <c r="EJ19" s="363"/>
      <c r="EK19" s="363"/>
      <c r="EL19" s="363"/>
      <c r="EM19" s="363"/>
      <c r="EN19" s="363"/>
      <c r="EO19" s="363"/>
      <c r="EP19" s="364">
        <v>805618</v>
      </c>
      <c r="EQ19" s="365"/>
      <c r="ER19" s="365"/>
      <c r="ES19" s="365"/>
      <c r="ET19" s="365"/>
      <c r="EU19" s="365"/>
      <c r="EV19" s="365"/>
      <c r="EW19" s="365"/>
      <c r="EX19" s="365"/>
      <c r="EY19" s="365"/>
      <c r="EZ19" s="365"/>
      <c r="FA19" s="365"/>
      <c r="FB19" s="365"/>
      <c r="FC19" s="366"/>
      <c r="FD19" s="364">
        <v>24529.7</v>
      </c>
      <c r="FE19" s="365"/>
      <c r="FF19" s="365"/>
      <c r="FG19" s="365"/>
      <c r="FH19" s="365"/>
      <c r="FI19" s="365"/>
      <c r="FJ19" s="365"/>
      <c r="FK19" s="365"/>
      <c r="FL19" s="365"/>
      <c r="FM19" s="365"/>
      <c r="FN19" s="365"/>
      <c r="FO19" s="365"/>
      <c r="FP19" s="365"/>
      <c r="FQ19" s="365"/>
      <c r="FR19" s="365"/>
      <c r="FS19" s="366"/>
      <c r="FT19" s="364">
        <v>160.16</v>
      </c>
      <c r="FU19" s="365"/>
      <c r="FV19" s="365"/>
      <c r="FW19" s="365"/>
      <c r="FX19" s="365"/>
      <c r="FY19" s="365"/>
      <c r="FZ19" s="365"/>
      <c r="GA19" s="365"/>
      <c r="GB19" s="365"/>
      <c r="GC19" s="365"/>
      <c r="GD19" s="365"/>
      <c r="GE19" s="365"/>
      <c r="GF19" s="365"/>
      <c r="GG19" s="365"/>
      <c r="GH19" s="365"/>
      <c r="GI19" s="366"/>
      <c r="GJ19" s="364">
        <v>780928.14</v>
      </c>
      <c r="GK19" s="365"/>
      <c r="GL19" s="365"/>
      <c r="GM19" s="365"/>
      <c r="GN19" s="365"/>
      <c r="GO19" s="365"/>
      <c r="GP19" s="365"/>
      <c r="GQ19" s="365"/>
      <c r="GR19" s="365"/>
      <c r="GS19" s="365"/>
      <c r="GT19" s="365"/>
      <c r="GU19" s="365"/>
      <c r="GV19" s="365"/>
      <c r="GW19" s="365"/>
      <c r="GX19" s="365"/>
      <c r="GY19" s="366"/>
      <c r="GZ19" s="367"/>
      <c r="HA19" s="367"/>
      <c r="HB19" s="367"/>
      <c r="HC19" s="367"/>
      <c r="HD19" s="367"/>
      <c r="HE19" s="367"/>
      <c r="HF19" s="367"/>
      <c r="HG19" s="367"/>
      <c r="HH19" s="367"/>
      <c r="HI19" s="367"/>
      <c r="HJ19" s="367"/>
      <c r="HK19" s="367"/>
      <c r="HL19" s="367"/>
      <c r="HM19" s="367"/>
      <c r="HN19" s="367"/>
      <c r="HO19" s="367"/>
      <c r="HP19" s="367"/>
    </row>
    <row r="20" spans="1:224" s="106" customFormat="1" ht="9.75" customHeight="1">
      <c r="A20" s="109"/>
      <c r="B20" s="359" t="s">
        <v>246</v>
      </c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60"/>
      <c r="AL20" s="361" t="s">
        <v>1</v>
      </c>
      <c r="AM20" s="361"/>
      <c r="AN20" s="361"/>
      <c r="AO20" s="361"/>
      <c r="AP20" s="361"/>
      <c r="AQ20" s="361"/>
      <c r="AR20" s="361"/>
      <c r="AS20" s="361"/>
      <c r="AT20" s="361"/>
      <c r="AU20" s="361"/>
      <c r="AV20" s="362" t="s">
        <v>247</v>
      </c>
      <c r="AW20" s="362"/>
      <c r="AX20" s="362"/>
      <c r="AY20" s="362"/>
      <c r="AZ20" s="362"/>
      <c r="BA20" s="362"/>
      <c r="BB20" s="362"/>
      <c r="BC20" s="362"/>
      <c r="BD20" s="363">
        <v>110659</v>
      </c>
      <c r="BE20" s="363"/>
      <c r="BF20" s="363"/>
      <c r="BG20" s="363"/>
      <c r="BH20" s="363"/>
      <c r="BI20" s="363"/>
      <c r="BJ20" s="363"/>
      <c r="BK20" s="363"/>
      <c r="BL20" s="363"/>
      <c r="BM20" s="363"/>
      <c r="BN20" s="363"/>
      <c r="BO20" s="363"/>
      <c r="BP20" s="363"/>
      <c r="BQ20" s="363"/>
      <c r="BR20" s="363">
        <v>110659</v>
      </c>
      <c r="BS20" s="363"/>
      <c r="BT20" s="363"/>
      <c r="BU20" s="363"/>
      <c r="BV20" s="363"/>
      <c r="BW20" s="363"/>
      <c r="BX20" s="363"/>
      <c r="BY20" s="363"/>
      <c r="BZ20" s="363"/>
      <c r="CA20" s="363"/>
      <c r="CB20" s="363"/>
      <c r="CC20" s="363"/>
      <c r="CD20" s="363"/>
      <c r="CE20" s="363"/>
      <c r="CF20" s="363">
        <v>-3547</v>
      </c>
      <c r="CG20" s="363"/>
      <c r="CH20" s="363"/>
      <c r="CI20" s="363"/>
      <c r="CJ20" s="363"/>
      <c r="CK20" s="363"/>
      <c r="CL20" s="363"/>
      <c r="CM20" s="363"/>
      <c r="CN20" s="363"/>
      <c r="CO20" s="363"/>
      <c r="CP20" s="363"/>
      <c r="CQ20" s="363"/>
      <c r="CR20" s="363"/>
      <c r="CS20" s="363"/>
      <c r="CT20" s="363"/>
      <c r="CU20" s="363"/>
      <c r="CV20" s="363">
        <v>93280.85209</v>
      </c>
      <c r="CW20" s="363"/>
      <c r="CX20" s="363"/>
      <c r="CY20" s="363"/>
      <c r="CZ20" s="363"/>
      <c r="DA20" s="363"/>
      <c r="DB20" s="363"/>
      <c r="DC20" s="363"/>
      <c r="DD20" s="363"/>
      <c r="DE20" s="363"/>
      <c r="DF20" s="363"/>
      <c r="DG20" s="363"/>
      <c r="DH20" s="363"/>
      <c r="DI20" s="363"/>
      <c r="DJ20" s="363"/>
      <c r="DK20" s="363"/>
      <c r="DL20" s="363">
        <v>20925.1479</v>
      </c>
      <c r="DM20" s="363"/>
      <c r="DN20" s="363"/>
      <c r="DO20" s="363"/>
      <c r="DP20" s="363"/>
      <c r="DQ20" s="363"/>
      <c r="DR20" s="363"/>
      <c r="DS20" s="363"/>
      <c r="DT20" s="363"/>
      <c r="DU20" s="363"/>
      <c r="DV20" s="363"/>
      <c r="DW20" s="363"/>
      <c r="DX20" s="363"/>
      <c r="DY20" s="363"/>
      <c r="DZ20" s="363"/>
      <c r="EA20" s="363"/>
      <c r="EB20" s="363">
        <v>-884567</v>
      </c>
      <c r="EC20" s="363"/>
      <c r="ED20" s="363"/>
      <c r="EE20" s="363"/>
      <c r="EF20" s="363"/>
      <c r="EG20" s="363"/>
      <c r="EH20" s="363"/>
      <c r="EI20" s="363"/>
      <c r="EJ20" s="363"/>
      <c r="EK20" s="363"/>
      <c r="EL20" s="363"/>
      <c r="EM20" s="363"/>
      <c r="EN20" s="363"/>
      <c r="EO20" s="363"/>
      <c r="EP20" s="364">
        <v>-884567</v>
      </c>
      <c r="EQ20" s="365"/>
      <c r="ER20" s="365"/>
      <c r="ES20" s="365"/>
      <c r="ET20" s="365"/>
      <c r="EU20" s="365"/>
      <c r="EV20" s="365"/>
      <c r="EW20" s="365"/>
      <c r="EX20" s="365"/>
      <c r="EY20" s="365"/>
      <c r="EZ20" s="365"/>
      <c r="FA20" s="365"/>
      <c r="FB20" s="365"/>
      <c r="FC20" s="366"/>
      <c r="FD20" s="364">
        <v>13538.500000000011</v>
      </c>
      <c r="FE20" s="365"/>
      <c r="FF20" s="365"/>
      <c r="FG20" s="365"/>
      <c r="FH20" s="365"/>
      <c r="FI20" s="365"/>
      <c r="FJ20" s="365"/>
      <c r="FK20" s="365"/>
      <c r="FL20" s="365"/>
      <c r="FM20" s="365"/>
      <c r="FN20" s="365"/>
      <c r="FO20" s="365"/>
      <c r="FP20" s="365"/>
      <c r="FQ20" s="365"/>
      <c r="FR20" s="365"/>
      <c r="FS20" s="366"/>
      <c r="FT20" s="364">
        <v>8403.108310000001</v>
      </c>
      <c r="FU20" s="365"/>
      <c r="FV20" s="365"/>
      <c r="FW20" s="365"/>
      <c r="FX20" s="365"/>
      <c r="FY20" s="365"/>
      <c r="FZ20" s="365"/>
      <c r="GA20" s="365"/>
      <c r="GB20" s="365"/>
      <c r="GC20" s="365"/>
      <c r="GD20" s="365"/>
      <c r="GE20" s="365"/>
      <c r="GF20" s="365"/>
      <c r="GG20" s="365"/>
      <c r="GH20" s="365"/>
      <c r="GI20" s="366"/>
      <c r="GJ20" s="364">
        <v>-906508.60831</v>
      </c>
      <c r="GK20" s="365"/>
      <c r="GL20" s="365"/>
      <c r="GM20" s="365"/>
      <c r="GN20" s="365"/>
      <c r="GO20" s="365"/>
      <c r="GP20" s="365"/>
      <c r="GQ20" s="365"/>
      <c r="GR20" s="365"/>
      <c r="GS20" s="365"/>
      <c r="GT20" s="365"/>
      <c r="GU20" s="365"/>
      <c r="GV20" s="365"/>
      <c r="GW20" s="365"/>
      <c r="GX20" s="365"/>
      <c r="GY20" s="366"/>
      <c r="GZ20" s="367"/>
      <c r="HA20" s="367"/>
      <c r="HB20" s="367"/>
      <c r="HC20" s="367"/>
      <c r="HD20" s="367"/>
      <c r="HE20" s="367"/>
      <c r="HF20" s="367"/>
      <c r="HG20" s="367"/>
      <c r="HH20" s="367"/>
      <c r="HI20" s="367"/>
      <c r="HJ20" s="367"/>
      <c r="HK20" s="367"/>
      <c r="HL20" s="367"/>
      <c r="HM20" s="367"/>
      <c r="HN20" s="367"/>
      <c r="HO20" s="367"/>
      <c r="HP20" s="367"/>
    </row>
    <row r="21" spans="1:224" s="106" customFormat="1" ht="9.75" customHeight="1">
      <c r="A21" s="109"/>
      <c r="B21" s="359" t="s">
        <v>248</v>
      </c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60"/>
      <c r="AL21" s="361" t="s">
        <v>1</v>
      </c>
      <c r="AM21" s="361"/>
      <c r="AN21" s="361"/>
      <c r="AO21" s="361"/>
      <c r="AP21" s="361"/>
      <c r="AQ21" s="361"/>
      <c r="AR21" s="361"/>
      <c r="AS21" s="361"/>
      <c r="AT21" s="361"/>
      <c r="AU21" s="361"/>
      <c r="AV21" s="362" t="s">
        <v>249</v>
      </c>
      <c r="AW21" s="362"/>
      <c r="AX21" s="362"/>
      <c r="AY21" s="362"/>
      <c r="AZ21" s="362"/>
      <c r="BA21" s="362"/>
      <c r="BB21" s="362"/>
      <c r="BC21" s="362"/>
      <c r="BD21" s="363">
        <v>16740</v>
      </c>
      <c r="BE21" s="363"/>
      <c r="BF21" s="363"/>
      <c r="BG21" s="363"/>
      <c r="BH21" s="363"/>
      <c r="BI21" s="363"/>
      <c r="BJ21" s="363"/>
      <c r="BK21" s="363"/>
      <c r="BL21" s="363"/>
      <c r="BM21" s="363"/>
      <c r="BN21" s="363"/>
      <c r="BO21" s="363"/>
      <c r="BP21" s="363"/>
      <c r="BQ21" s="363"/>
      <c r="BR21" s="363">
        <v>16740</v>
      </c>
      <c r="BS21" s="363"/>
      <c r="BT21" s="363"/>
      <c r="BU21" s="363"/>
      <c r="BV21" s="363"/>
      <c r="BW21" s="363"/>
      <c r="BX21" s="363"/>
      <c r="BY21" s="363"/>
      <c r="BZ21" s="363"/>
      <c r="CA21" s="363"/>
      <c r="CB21" s="363"/>
      <c r="CC21" s="363"/>
      <c r="CD21" s="363"/>
      <c r="CE21" s="363"/>
      <c r="CF21" s="363">
        <v>815.02356</v>
      </c>
      <c r="CG21" s="363"/>
      <c r="CH21" s="363"/>
      <c r="CI21" s="363"/>
      <c r="CJ21" s="363"/>
      <c r="CK21" s="363"/>
      <c r="CL21" s="363"/>
      <c r="CM21" s="363"/>
      <c r="CN21" s="363"/>
      <c r="CO21" s="363"/>
      <c r="CP21" s="363"/>
      <c r="CQ21" s="363"/>
      <c r="CR21" s="363"/>
      <c r="CS21" s="363"/>
      <c r="CT21" s="363"/>
      <c r="CU21" s="363"/>
      <c r="CV21" s="363">
        <v>308.50787</v>
      </c>
      <c r="CW21" s="363"/>
      <c r="CX21" s="363"/>
      <c r="CY21" s="363"/>
      <c r="CZ21" s="363"/>
      <c r="DA21" s="363"/>
      <c r="DB21" s="363"/>
      <c r="DC21" s="363"/>
      <c r="DD21" s="363"/>
      <c r="DE21" s="363"/>
      <c r="DF21" s="363"/>
      <c r="DG21" s="363"/>
      <c r="DH21" s="363"/>
      <c r="DI21" s="363"/>
      <c r="DJ21" s="363"/>
      <c r="DK21" s="363"/>
      <c r="DL21" s="363">
        <v>15616.46855</v>
      </c>
      <c r="DM21" s="363"/>
      <c r="DN21" s="363"/>
      <c r="DO21" s="363"/>
      <c r="DP21" s="363"/>
      <c r="DQ21" s="363"/>
      <c r="DR21" s="363"/>
      <c r="DS21" s="363"/>
      <c r="DT21" s="363"/>
      <c r="DU21" s="363"/>
      <c r="DV21" s="363"/>
      <c r="DW21" s="363"/>
      <c r="DX21" s="363"/>
      <c r="DY21" s="363"/>
      <c r="DZ21" s="363"/>
      <c r="EA21" s="363"/>
      <c r="EB21" s="363">
        <v>42939</v>
      </c>
      <c r="EC21" s="363"/>
      <c r="ED21" s="363"/>
      <c r="EE21" s="363"/>
      <c r="EF21" s="363"/>
      <c r="EG21" s="363"/>
      <c r="EH21" s="363"/>
      <c r="EI21" s="363"/>
      <c r="EJ21" s="363"/>
      <c r="EK21" s="363"/>
      <c r="EL21" s="363"/>
      <c r="EM21" s="363"/>
      <c r="EN21" s="363"/>
      <c r="EO21" s="363"/>
      <c r="EP21" s="364">
        <v>42939</v>
      </c>
      <c r="EQ21" s="365"/>
      <c r="ER21" s="365"/>
      <c r="ES21" s="365"/>
      <c r="ET21" s="365"/>
      <c r="EU21" s="365"/>
      <c r="EV21" s="365"/>
      <c r="EW21" s="365"/>
      <c r="EX21" s="365"/>
      <c r="EY21" s="365"/>
      <c r="EZ21" s="365"/>
      <c r="FA21" s="365"/>
      <c r="FB21" s="365"/>
      <c r="FC21" s="366"/>
      <c r="FD21" s="364">
        <v>2332.7176</v>
      </c>
      <c r="FE21" s="365"/>
      <c r="FF21" s="365"/>
      <c r="FG21" s="365"/>
      <c r="FH21" s="365"/>
      <c r="FI21" s="365"/>
      <c r="FJ21" s="365"/>
      <c r="FK21" s="365"/>
      <c r="FL21" s="365"/>
      <c r="FM21" s="365"/>
      <c r="FN21" s="365"/>
      <c r="FO21" s="365"/>
      <c r="FP21" s="365"/>
      <c r="FQ21" s="365"/>
      <c r="FR21" s="365"/>
      <c r="FS21" s="366"/>
      <c r="FT21" s="364">
        <v>882.99503</v>
      </c>
      <c r="FU21" s="365"/>
      <c r="FV21" s="365"/>
      <c r="FW21" s="365"/>
      <c r="FX21" s="365"/>
      <c r="FY21" s="365"/>
      <c r="FZ21" s="365"/>
      <c r="GA21" s="365"/>
      <c r="GB21" s="365"/>
      <c r="GC21" s="365"/>
      <c r="GD21" s="365"/>
      <c r="GE21" s="365"/>
      <c r="GF21" s="365"/>
      <c r="GG21" s="365"/>
      <c r="GH21" s="365"/>
      <c r="GI21" s="366"/>
      <c r="GJ21" s="364">
        <v>39723.28735</v>
      </c>
      <c r="GK21" s="365"/>
      <c r="GL21" s="365"/>
      <c r="GM21" s="365"/>
      <c r="GN21" s="365"/>
      <c r="GO21" s="365"/>
      <c r="GP21" s="365"/>
      <c r="GQ21" s="365"/>
      <c r="GR21" s="365"/>
      <c r="GS21" s="365"/>
      <c r="GT21" s="365"/>
      <c r="GU21" s="365"/>
      <c r="GV21" s="365"/>
      <c r="GW21" s="365"/>
      <c r="GX21" s="365"/>
      <c r="GY21" s="366"/>
      <c r="GZ21" s="367"/>
      <c r="HA21" s="367"/>
      <c r="HB21" s="367"/>
      <c r="HC21" s="367"/>
      <c r="HD21" s="367"/>
      <c r="HE21" s="367"/>
      <c r="HF21" s="367"/>
      <c r="HG21" s="367"/>
      <c r="HH21" s="367"/>
      <c r="HI21" s="367"/>
      <c r="HJ21" s="367"/>
      <c r="HK21" s="367"/>
      <c r="HL21" s="367"/>
      <c r="HM21" s="367"/>
      <c r="HN21" s="367"/>
      <c r="HO21" s="367"/>
      <c r="HP21" s="367"/>
    </row>
    <row r="22" spans="1:224" s="106" customFormat="1" ht="9.75" customHeight="1">
      <c r="A22" s="109"/>
      <c r="B22" s="359" t="s">
        <v>250</v>
      </c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60"/>
      <c r="AL22" s="361" t="s">
        <v>1</v>
      </c>
      <c r="AM22" s="361"/>
      <c r="AN22" s="361"/>
      <c r="AO22" s="361"/>
      <c r="AP22" s="361"/>
      <c r="AQ22" s="361"/>
      <c r="AR22" s="361"/>
      <c r="AS22" s="361"/>
      <c r="AT22" s="361"/>
      <c r="AU22" s="361"/>
      <c r="AV22" s="362" t="s">
        <v>251</v>
      </c>
      <c r="AW22" s="362"/>
      <c r="AX22" s="362"/>
      <c r="AY22" s="362"/>
      <c r="AZ22" s="362"/>
      <c r="BA22" s="362"/>
      <c r="BB22" s="362"/>
      <c r="BC22" s="362"/>
      <c r="BD22" s="363">
        <v>154787</v>
      </c>
      <c r="BE22" s="363"/>
      <c r="BF22" s="363"/>
      <c r="BG22" s="363"/>
      <c r="BH22" s="363"/>
      <c r="BI22" s="363"/>
      <c r="BJ22" s="363"/>
      <c r="BK22" s="363"/>
      <c r="BL22" s="363"/>
      <c r="BM22" s="363"/>
      <c r="BN22" s="363"/>
      <c r="BO22" s="363"/>
      <c r="BP22" s="363"/>
      <c r="BQ22" s="363"/>
      <c r="BR22" s="363">
        <v>154787</v>
      </c>
      <c r="BS22" s="363"/>
      <c r="BT22" s="363"/>
      <c r="BU22" s="363"/>
      <c r="BV22" s="363"/>
      <c r="BW22" s="363"/>
      <c r="BX22" s="363"/>
      <c r="BY22" s="363"/>
      <c r="BZ22" s="363"/>
      <c r="CA22" s="363"/>
      <c r="CB22" s="363"/>
      <c r="CC22" s="363"/>
      <c r="CD22" s="363"/>
      <c r="CE22" s="363"/>
      <c r="CF22" s="363">
        <v>7536.1441</v>
      </c>
      <c r="CG22" s="363"/>
      <c r="CH22" s="363"/>
      <c r="CI22" s="363"/>
      <c r="CJ22" s="363"/>
      <c r="CK22" s="363"/>
      <c r="CL22" s="363"/>
      <c r="CM22" s="363"/>
      <c r="CN22" s="363"/>
      <c r="CO22" s="363"/>
      <c r="CP22" s="363"/>
      <c r="CQ22" s="363"/>
      <c r="CR22" s="363"/>
      <c r="CS22" s="363"/>
      <c r="CT22" s="363"/>
      <c r="CU22" s="363"/>
      <c r="CV22" s="363">
        <v>2852.62896</v>
      </c>
      <c r="CW22" s="363"/>
      <c r="CX22" s="363"/>
      <c r="CY22" s="363"/>
      <c r="CZ22" s="363"/>
      <c r="DA22" s="363"/>
      <c r="DB22" s="363"/>
      <c r="DC22" s="363"/>
      <c r="DD22" s="363"/>
      <c r="DE22" s="363"/>
      <c r="DF22" s="363"/>
      <c r="DG22" s="363"/>
      <c r="DH22" s="363"/>
      <c r="DI22" s="363"/>
      <c r="DJ22" s="363"/>
      <c r="DK22" s="363"/>
      <c r="DL22" s="363">
        <v>144398.22693</v>
      </c>
      <c r="DM22" s="363"/>
      <c r="DN22" s="363"/>
      <c r="DO22" s="363"/>
      <c r="DP22" s="363"/>
      <c r="DQ22" s="363"/>
      <c r="DR22" s="363"/>
      <c r="DS22" s="363"/>
      <c r="DT22" s="363"/>
      <c r="DU22" s="363"/>
      <c r="DV22" s="363"/>
      <c r="DW22" s="363"/>
      <c r="DX22" s="363"/>
      <c r="DY22" s="363"/>
      <c r="DZ22" s="363"/>
      <c r="EA22" s="363"/>
      <c r="EB22" s="363">
        <v>287241</v>
      </c>
      <c r="EC22" s="363"/>
      <c r="ED22" s="363"/>
      <c r="EE22" s="363"/>
      <c r="EF22" s="363"/>
      <c r="EG22" s="363"/>
      <c r="EH22" s="363"/>
      <c r="EI22" s="363"/>
      <c r="EJ22" s="363"/>
      <c r="EK22" s="363"/>
      <c r="EL22" s="363"/>
      <c r="EM22" s="363"/>
      <c r="EN22" s="363"/>
      <c r="EO22" s="363"/>
      <c r="EP22" s="364">
        <v>287241</v>
      </c>
      <c r="EQ22" s="365"/>
      <c r="ER22" s="365"/>
      <c r="ES22" s="365"/>
      <c r="ET22" s="365"/>
      <c r="EU22" s="365"/>
      <c r="EV22" s="365"/>
      <c r="EW22" s="365"/>
      <c r="EX22" s="365"/>
      <c r="EY22" s="365"/>
      <c r="EZ22" s="365"/>
      <c r="FA22" s="365"/>
      <c r="FB22" s="365"/>
      <c r="FC22" s="366"/>
      <c r="FD22" s="364">
        <v>13984.95719</v>
      </c>
      <c r="FE22" s="365"/>
      <c r="FF22" s="365"/>
      <c r="FG22" s="365"/>
      <c r="FH22" s="365"/>
      <c r="FI22" s="365"/>
      <c r="FJ22" s="365"/>
      <c r="FK22" s="365"/>
      <c r="FL22" s="365"/>
      <c r="FM22" s="365"/>
      <c r="FN22" s="365"/>
      <c r="FO22" s="365"/>
      <c r="FP22" s="365"/>
      <c r="FQ22" s="365"/>
      <c r="FR22" s="365"/>
      <c r="FS22" s="366"/>
      <c r="FT22" s="364">
        <v>5293.6745</v>
      </c>
      <c r="FU22" s="365"/>
      <c r="FV22" s="365"/>
      <c r="FW22" s="365"/>
      <c r="FX22" s="365"/>
      <c r="FY22" s="365"/>
      <c r="FZ22" s="365"/>
      <c r="GA22" s="365"/>
      <c r="GB22" s="365"/>
      <c r="GC22" s="365"/>
      <c r="GD22" s="365"/>
      <c r="GE22" s="365"/>
      <c r="GF22" s="365"/>
      <c r="GG22" s="365"/>
      <c r="GH22" s="365"/>
      <c r="GI22" s="366"/>
      <c r="GJ22" s="364">
        <v>267962.36829</v>
      </c>
      <c r="GK22" s="365"/>
      <c r="GL22" s="365"/>
      <c r="GM22" s="365"/>
      <c r="GN22" s="365"/>
      <c r="GO22" s="365"/>
      <c r="GP22" s="365"/>
      <c r="GQ22" s="365"/>
      <c r="GR22" s="365"/>
      <c r="GS22" s="365"/>
      <c r="GT22" s="365"/>
      <c r="GU22" s="365"/>
      <c r="GV22" s="365"/>
      <c r="GW22" s="365"/>
      <c r="GX22" s="365"/>
      <c r="GY22" s="366"/>
      <c r="GZ22" s="367"/>
      <c r="HA22" s="367"/>
      <c r="HB22" s="367"/>
      <c r="HC22" s="367"/>
      <c r="HD22" s="367"/>
      <c r="HE22" s="367"/>
      <c r="HF22" s="367"/>
      <c r="HG22" s="367"/>
      <c r="HH22" s="367"/>
      <c r="HI22" s="367"/>
      <c r="HJ22" s="367"/>
      <c r="HK22" s="367"/>
      <c r="HL22" s="367"/>
      <c r="HM22" s="367"/>
      <c r="HN22" s="367"/>
      <c r="HO22" s="367"/>
      <c r="HP22" s="367"/>
    </row>
    <row r="23" spans="1:224" s="106" customFormat="1" ht="9.75" customHeight="1">
      <c r="A23" s="109"/>
      <c r="B23" s="359" t="s">
        <v>252</v>
      </c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60"/>
      <c r="AL23" s="361" t="s">
        <v>1</v>
      </c>
      <c r="AM23" s="361"/>
      <c r="AN23" s="361"/>
      <c r="AO23" s="361"/>
      <c r="AP23" s="361"/>
      <c r="AQ23" s="361"/>
      <c r="AR23" s="361"/>
      <c r="AS23" s="361"/>
      <c r="AT23" s="361"/>
      <c r="AU23" s="361"/>
      <c r="AV23" s="362" t="s">
        <v>253</v>
      </c>
      <c r="AW23" s="362"/>
      <c r="AX23" s="362"/>
      <c r="AY23" s="362"/>
      <c r="AZ23" s="362"/>
      <c r="BA23" s="362"/>
      <c r="BB23" s="362"/>
      <c r="BC23" s="362"/>
      <c r="BD23" s="363">
        <v>603478</v>
      </c>
      <c r="BE23" s="363"/>
      <c r="BF23" s="363"/>
      <c r="BG23" s="363"/>
      <c r="BH23" s="363"/>
      <c r="BI23" s="363"/>
      <c r="BJ23" s="363"/>
      <c r="BK23" s="363"/>
      <c r="BL23" s="363"/>
      <c r="BM23" s="363"/>
      <c r="BN23" s="363"/>
      <c r="BO23" s="363"/>
      <c r="BP23" s="363"/>
      <c r="BQ23" s="363"/>
      <c r="BR23" s="363">
        <v>512605</v>
      </c>
      <c r="BS23" s="363"/>
      <c r="BT23" s="363"/>
      <c r="BU23" s="363"/>
      <c r="BV23" s="363"/>
      <c r="BW23" s="363"/>
      <c r="BX23" s="363"/>
      <c r="BY23" s="363"/>
      <c r="BZ23" s="363"/>
      <c r="CA23" s="363"/>
      <c r="CB23" s="363"/>
      <c r="CC23" s="363"/>
      <c r="CD23" s="363"/>
      <c r="CE23" s="363"/>
      <c r="CF23" s="363">
        <v>24957.29712</v>
      </c>
      <c r="CG23" s="363"/>
      <c r="CH23" s="363"/>
      <c r="CI23" s="363"/>
      <c r="CJ23" s="363"/>
      <c r="CK23" s="363"/>
      <c r="CL23" s="363"/>
      <c r="CM23" s="363"/>
      <c r="CN23" s="363"/>
      <c r="CO23" s="363"/>
      <c r="CP23" s="363"/>
      <c r="CQ23" s="363"/>
      <c r="CR23" s="363"/>
      <c r="CS23" s="363"/>
      <c r="CT23" s="363"/>
      <c r="CU23" s="363"/>
      <c r="CV23" s="363">
        <v>9446.99406</v>
      </c>
      <c r="CW23" s="363"/>
      <c r="CX23" s="363"/>
      <c r="CY23" s="363"/>
      <c r="CZ23" s="363"/>
      <c r="DA23" s="363"/>
      <c r="DB23" s="363"/>
      <c r="DC23" s="363"/>
      <c r="DD23" s="363"/>
      <c r="DE23" s="363"/>
      <c r="DF23" s="363"/>
      <c r="DG23" s="363"/>
      <c r="DH23" s="363"/>
      <c r="DI23" s="363"/>
      <c r="DJ23" s="363"/>
      <c r="DK23" s="363"/>
      <c r="DL23" s="363">
        <v>478200.70881</v>
      </c>
      <c r="DM23" s="363"/>
      <c r="DN23" s="363"/>
      <c r="DO23" s="363"/>
      <c r="DP23" s="363"/>
      <c r="DQ23" s="363"/>
      <c r="DR23" s="363"/>
      <c r="DS23" s="363"/>
      <c r="DT23" s="363"/>
      <c r="DU23" s="363"/>
      <c r="DV23" s="363"/>
      <c r="DW23" s="363"/>
      <c r="DX23" s="363"/>
      <c r="DY23" s="363"/>
      <c r="DZ23" s="363"/>
      <c r="EA23" s="363"/>
      <c r="EB23" s="363">
        <v>837615</v>
      </c>
      <c r="EC23" s="363"/>
      <c r="ED23" s="363"/>
      <c r="EE23" s="363"/>
      <c r="EF23" s="363"/>
      <c r="EG23" s="363"/>
      <c r="EH23" s="363"/>
      <c r="EI23" s="363"/>
      <c r="EJ23" s="363"/>
      <c r="EK23" s="363"/>
      <c r="EL23" s="363"/>
      <c r="EM23" s="363"/>
      <c r="EN23" s="363"/>
      <c r="EO23" s="363"/>
      <c r="EP23" s="364">
        <v>837615</v>
      </c>
      <c r="EQ23" s="365"/>
      <c r="ER23" s="365"/>
      <c r="ES23" s="365"/>
      <c r="ET23" s="365"/>
      <c r="EU23" s="365"/>
      <c r="EV23" s="365"/>
      <c r="EW23" s="365"/>
      <c r="EX23" s="365"/>
      <c r="EY23" s="365"/>
      <c r="EZ23" s="365"/>
      <c r="FA23" s="365"/>
      <c r="FB23" s="365"/>
      <c r="FC23" s="366"/>
      <c r="FD23" s="364">
        <v>40781.1208</v>
      </c>
      <c r="FE23" s="365"/>
      <c r="FF23" s="365"/>
      <c r="FG23" s="365"/>
      <c r="FH23" s="365"/>
      <c r="FI23" s="365"/>
      <c r="FJ23" s="365"/>
      <c r="FK23" s="365"/>
      <c r="FL23" s="365"/>
      <c r="FM23" s="365"/>
      <c r="FN23" s="365"/>
      <c r="FO23" s="365"/>
      <c r="FP23" s="365"/>
      <c r="FQ23" s="365"/>
      <c r="FR23" s="365"/>
      <c r="FS23" s="366"/>
      <c r="FT23" s="364">
        <v>15436.72794</v>
      </c>
      <c r="FU23" s="365"/>
      <c r="FV23" s="365"/>
      <c r="FW23" s="365"/>
      <c r="FX23" s="365"/>
      <c r="FY23" s="365"/>
      <c r="FZ23" s="365"/>
      <c r="GA23" s="365"/>
      <c r="GB23" s="365"/>
      <c r="GC23" s="365"/>
      <c r="GD23" s="365"/>
      <c r="GE23" s="365"/>
      <c r="GF23" s="365"/>
      <c r="GG23" s="365"/>
      <c r="GH23" s="365"/>
      <c r="GI23" s="366"/>
      <c r="GJ23" s="364">
        <v>781397.15124</v>
      </c>
      <c r="GK23" s="365"/>
      <c r="GL23" s="365"/>
      <c r="GM23" s="365"/>
      <c r="GN23" s="365"/>
      <c r="GO23" s="365"/>
      <c r="GP23" s="365"/>
      <c r="GQ23" s="365"/>
      <c r="GR23" s="365"/>
      <c r="GS23" s="365"/>
      <c r="GT23" s="365"/>
      <c r="GU23" s="365"/>
      <c r="GV23" s="365"/>
      <c r="GW23" s="365"/>
      <c r="GX23" s="365"/>
      <c r="GY23" s="366"/>
      <c r="GZ23" s="367"/>
      <c r="HA23" s="367"/>
      <c r="HB23" s="367"/>
      <c r="HC23" s="367"/>
      <c r="HD23" s="367"/>
      <c r="HE23" s="367"/>
      <c r="HF23" s="367"/>
      <c r="HG23" s="367"/>
      <c r="HH23" s="367"/>
      <c r="HI23" s="367"/>
      <c r="HJ23" s="367"/>
      <c r="HK23" s="367"/>
      <c r="HL23" s="367"/>
      <c r="HM23" s="367"/>
      <c r="HN23" s="367"/>
      <c r="HO23" s="367"/>
      <c r="HP23" s="367"/>
    </row>
    <row r="24" spans="1:224" s="106" customFormat="1" ht="9.75" customHeight="1">
      <c r="A24" s="109"/>
      <c r="B24" s="359" t="s">
        <v>254</v>
      </c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60"/>
      <c r="AL24" s="361" t="s">
        <v>1</v>
      </c>
      <c r="AM24" s="361"/>
      <c r="AN24" s="361"/>
      <c r="AO24" s="361"/>
      <c r="AP24" s="361"/>
      <c r="AQ24" s="361"/>
      <c r="AR24" s="361"/>
      <c r="AS24" s="361"/>
      <c r="AT24" s="361"/>
      <c r="AU24" s="361"/>
      <c r="AV24" s="362" t="s">
        <v>255</v>
      </c>
      <c r="AW24" s="362"/>
      <c r="AX24" s="362"/>
      <c r="AY24" s="362"/>
      <c r="AZ24" s="362"/>
      <c r="BA24" s="362"/>
      <c r="BB24" s="362"/>
      <c r="BC24" s="362"/>
      <c r="BD24" s="363">
        <v>685563</v>
      </c>
      <c r="BE24" s="363"/>
      <c r="BF24" s="363"/>
      <c r="BG24" s="363"/>
      <c r="BH24" s="363"/>
      <c r="BI24" s="363"/>
      <c r="BJ24" s="363"/>
      <c r="BK24" s="363"/>
      <c r="BL24" s="363"/>
      <c r="BM24" s="363"/>
      <c r="BN24" s="363"/>
      <c r="BO24" s="363"/>
      <c r="BP24" s="363"/>
      <c r="BQ24" s="363"/>
      <c r="BR24" s="363">
        <v>685563</v>
      </c>
      <c r="BS24" s="363"/>
      <c r="BT24" s="363"/>
      <c r="BU24" s="363"/>
      <c r="BV24" s="363"/>
      <c r="BW24" s="363"/>
      <c r="BX24" s="363"/>
      <c r="BY24" s="363"/>
      <c r="BZ24" s="363"/>
      <c r="CA24" s="363"/>
      <c r="CB24" s="363"/>
      <c r="CC24" s="363"/>
      <c r="CD24" s="363"/>
      <c r="CE24" s="363"/>
      <c r="CF24" s="363">
        <v>33378.13616</v>
      </c>
      <c r="CG24" s="363"/>
      <c r="CH24" s="363"/>
      <c r="CI24" s="363"/>
      <c r="CJ24" s="363"/>
      <c r="CK24" s="363"/>
      <c r="CL24" s="363"/>
      <c r="CM24" s="363"/>
      <c r="CN24" s="363"/>
      <c r="CO24" s="363"/>
      <c r="CP24" s="363"/>
      <c r="CQ24" s="363"/>
      <c r="CR24" s="363"/>
      <c r="CS24" s="363"/>
      <c r="CT24" s="363"/>
      <c r="CU24" s="363"/>
      <c r="CV24" s="363">
        <v>12634.50334</v>
      </c>
      <c r="CW24" s="363"/>
      <c r="CX24" s="363"/>
      <c r="CY24" s="363"/>
      <c r="CZ24" s="363"/>
      <c r="DA24" s="363"/>
      <c r="DB24" s="363"/>
      <c r="DC24" s="363"/>
      <c r="DD24" s="363"/>
      <c r="DE24" s="363"/>
      <c r="DF24" s="363"/>
      <c r="DG24" s="363"/>
      <c r="DH24" s="363"/>
      <c r="DI24" s="363"/>
      <c r="DJ24" s="363"/>
      <c r="DK24" s="363"/>
      <c r="DL24" s="363">
        <v>639550.36048</v>
      </c>
      <c r="DM24" s="363"/>
      <c r="DN24" s="363"/>
      <c r="DO24" s="363"/>
      <c r="DP24" s="363"/>
      <c r="DQ24" s="363"/>
      <c r="DR24" s="363"/>
      <c r="DS24" s="363"/>
      <c r="DT24" s="363"/>
      <c r="DU24" s="363"/>
      <c r="DV24" s="363"/>
      <c r="DW24" s="363"/>
      <c r="DX24" s="363"/>
      <c r="DY24" s="363"/>
      <c r="DZ24" s="363"/>
      <c r="EA24" s="363"/>
      <c r="EB24" s="363">
        <v>368699</v>
      </c>
      <c r="EC24" s="363"/>
      <c r="ED24" s="363"/>
      <c r="EE24" s="363"/>
      <c r="EF24" s="363"/>
      <c r="EG24" s="363"/>
      <c r="EH24" s="363"/>
      <c r="EI24" s="363"/>
      <c r="EJ24" s="363"/>
      <c r="EK24" s="363"/>
      <c r="EL24" s="363"/>
      <c r="EM24" s="363"/>
      <c r="EN24" s="363"/>
      <c r="EO24" s="363"/>
      <c r="EP24" s="364">
        <v>368699</v>
      </c>
      <c r="EQ24" s="365"/>
      <c r="ER24" s="365"/>
      <c r="ES24" s="365"/>
      <c r="ET24" s="365"/>
      <c r="EU24" s="365"/>
      <c r="EV24" s="365"/>
      <c r="EW24" s="365"/>
      <c r="EX24" s="365"/>
      <c r="EY24" s="365"/>
      <c r="EZ24" s="365"/>
      <c r="FA24" s="365"/>
      <c r="FB24" s="365"/>
      <c r="FC24" s="366"/>
      <c r="FD24" s="364">
        <v>17950.91833</v>
      </c>
      <c r="FE24" s="365"/>
      <c r="FF24" s="365"/>
      <c r="FG24" s="365"/>
      <c r="FH24" s="365"/>
      <c r="FI24" s="365"/>
      <c r="FJ24" s="365"/>
      <c r="FK24" s="365"/>
      <c r="FL24" s="365"/>
      <c r="FM24" s="365"/>
      <c r="FN24" s="365"/>
      <c r="FO24" s="365"/>
      <c r="FP24" s="365"/>
      <c r="FQ24" s="365"/>
      <c r="FR24" s="365"/>
      <c r="FS24" s="366"/>
      <c r="FT24" s="364">
        <v>6794.89521</v>
      </c>
      <c r="FU24" s="365"/>
      <c r="FV24" s="365"/>
      <c r="FW24" s="365"/>
      <c r="FX24" s="365"/>
      <c r="FY24" s="365"/>
      <c r="FZ24" s="365"/>
      <c r="GA24" s="365"/>
      <c r="GB24" s="365"/>
      <c r="GC24" s="365"/>
      <c r="GD24" s="365"/>
      <c r="GE24" s="365"/>
      <c r="GF24" s="365"/>
      <c r="GG24" s="365"/>
      <c r="GH24" s="365"/>
      <c r="GI24" s="366"/>
      <c r="GJ24" s="364">
        <v>343953.18644</v>
      </c>
      <c r="GK24" s="365"/>
      <c r="GL24" s="365"/>
      <c r="GM24" s="365"/>
      <c r="GN24" s="365"/>
      <c r="GO24" s="365"/>
      <c r="GP24" s="365"/>
      <c r="GQ24" s="365"/>
      <c r="GR24" s="365"/>
      <c r="GS24" s="365"/>
      <c r="GT24" s="365"/>
      <c r="GU24" s="365"/>
      <c r="GV24" s="365"/>
      <c r="GW24" s="365"/>
      <c r="GX24" s="365"/>
      <c r="GY24" s="366"/>
      <c r="GZ24" s="367"/>
      <c r="HA24" s="367"/>
      <c r="HB24" s="367"/>
      <c r="HC24" s="367"/>
      <c r="HD24" s="367"/>
      <c r="HE24" s="367"/>
      <c r="HF24" s="367"/>
      <c r="HG24" s="367"/>
      <c r="HH24" s="367"/>
      <c r="HI24" s="367"/>
      <c r="HJ24" s="367"/>
      <c r="HK24" s="367"/>
      <c r="HL24" s="367"/>
      <c r="HM24" s="367"/>
      <c r="HN24" s="367"/>
      <c r="HO24" s="367"/>
      <c r="HP24" s="367"/>
    </row>
    <row r="25" spans="1:224" s="106" customFormat="1" ht="9.75" customHeight="1">
      <c r="A25" s="109"/>
      <c r="B25" s="359" t="s">
        <v>256</v>
      </c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60"/>
      <c r="AL25" s="361" t="s">
        <v>1</v>
      </c>
      <c r="AM25" s="361"/>
      <c r="AN25" s="361"/>
      <c r="AO25" s="361"/>
      <c r="AP25" s="361"/>
      <c r="AQ25" s="361"/>
      <c r="AR25" s="361"/>
      <c r="AS25" s="361"/>
      <c r="AT25" s="361"/>
      <c r="AU25" s="361"/>
      <c r="AV25" s="362" t="s">
        <v>100</v>
      </c>
      <c r="AW25" s="362"/>
      <c r="AX25" s="362"/>
      <c r="AY25" s="362"/>
      <c r="AZ25" s="362"/>
      <c r="BA25" s="362"/>
      <c r="BB25" s="362"/>
      <c r="BC25" s="362"/>
      <c r="BD25" s="363">
        <v>-109473</v>
      </c>
      <c r="BE25" s="363"/>
      <c r="BF25" s="363"/>
      <c r="BG25" s="363"/>
      <c r="BH25" s="363"/>
      <c r="BI25" s="363"/>
      <c r="BJ25" s="363"/>
      <c r="BK25" s="363"/>
      <c r="BL25" s="363"/>
      <c r="BM25" s="363"/>
      <c r="BN25" s="363"/>
      <c r="BO25" s="363"/>
      <c r="BP25" s="363"/>
      <c r="BQ25" s="363"/>
      <c r="BR25" s="363">
        <v>-200346</v>
      </c>
      <c r="BS25" s="363"/>
      <c r="BT25" s="363"/>
      <c r="BU25" s="363"/>
      <c r="BV25" s="363"/>
      <c r="BW25" s="363"/>
      <c r="BX25" s="363"/>
      <c r="BY25" s="363"/>
      <c r="BZ25" s="363"/>
      <c r="CA25" s="363"/>
      <c r="CB25" s="363"/>
      <c r="CC25" s="363"/>
      <c r="CD25" s="363"/>
      <c r="CE25" s="363"/>
      <c r="CF25" s="363">
        <v>-18688.95958</v>
      </c>
      <c r="CG25" s="363"/>
      <c r="CH25" s="363"/>
      <c r="CI25" s="363"/>
      <c r="CJ25" s="363"/>
      <c r="CK25" s="363"/>
      <c r="CL25" s="363"/>
      <c r="CM25" s="363"/>
      <c r="CN25" s="363"/>
      <c r="CO25" s="363"/>
      <c r="CP25" s="363"/>
      <c r="CQ25" s="363"/>
      <c r="CR25" s="363"/>
      <c r="CS25" s="363"/>
      <c r="CT25" s="363"/>
      <c r="CU25" s="363"/>
      <c r="CV25" s="363">
        <v>87549.22172</v>
      </c>
      <c r="CW25" s="363"/>
      <c r="CX25" s="363"/>
      <c r="CY25" s="363"/>
      <c r="CZ25" s="363"/>
      <c r="DA25" s="363"/>
      <c r="DB25" s="363"/>
      <c r="DC25" s="363"/>
      <c r="DD25" s="363"/>
      <c r="DE25" s="363"/>
      <c r="DF25" s="363"/>
      <c r="DG25" s="363"/>
      <c r="DH25" s="363"/>
      <c r="DI25" s="363"/>
      <c r="DJ25" s="363"/>
      <c r="DK25" s="363"/>
      <c r="DL25" s="363">
        <v>-269206.26213</v>
      </c>
      <c r="DM25" s="363"/>
      <c r="DN25" s="363"/>
      <c r="DO25" s="363"/>
      <c r="DP25" s="363"/>
      <c r="DQ25" s="363"/>
      <c r="DR25" s="363"/>
      <c r="DS25" s="363"/>
      <c r="DT25" s="363"/>
      <c r="DU25" s="363"/>
      <c r="DV25" s="363"/>
      <c r="DW25" s="363"/>
      <c r="DX25" s="363"/>
      <c r="DY25" s="363"/>
      <c r="DZ25" s="363"/>
      <c r="EA25" s="363"/>
      <c r="EB25" s="363">
        <v>-659953</v>
      </c>
      <c r="EC25" s="363"/>
      <c r="ED25" s="363"/>
      <c r="EE25" s="363"/>
      <c r="EF25" s="363"/>
      <c r="EG25" s="363"/>
      <c r="EH25" s="363"/>
      <c r="EI25" s="363"/>
      <c r="EJ25" s="363"/>
      <c r="EK25" s="363"/>
      <c r="EL25" s="363"/>
      <c r="EM25" s="363"/>
      <c r="EN25" s="363"/>
      <c r="EO25" s="363"/>
      <c r="EP25" s="364">
        <v>-659953</v>
      </c>
      <c r="EQ25" s="365"/>
      <c r="ER25" s="365"/>
      <c r="ES25" s="365"/>
      <c r="ET25" s="365"/>
      <c r="EU25" s="365"/>
      <c r="EV25" s="365"/>
      <c r="EW25" s="365"/>
      <c r="EX25" s="365"/>
      <c r="EY25" s="365"/>
      <c r="EZ25" s="365"/>
      <c r="FA25" s="365"/>
      <c r="FB25" s="365"/>
      <c r="FC25" s="366"/>
      <c r="FD25" s="364">
        <v>24716.4628851261</v>
      </c>
      <c r="FE25" s="365"/>
      <c r="FF25" s="365"/>
      <c r="FG25" s="365"/>
      <c r="FH25" s="365"/>
      <c r="FI25" s="365"/>
      <c r="FJ25" s="365"/>
      <c r="FK25" s="365"/>
      <c r="FL25" s="365"/>
      <c r="FM25" s="365"/>
      <c r="FN25" s="365"/>
      <c r="FO25" s="365"/>
      <c r="FP25" s="365"/>
      <c r="FQ25" s="365"/>
      <c r="FR25" s="365"/>
      <c r="FS25" s="366"/>
      <c r="FT25" s="364">
        <v>12634.26156</v>
      </c>
      <c r="FU25" s="365"/>
      <c r="FV25" s="365"/>
      <c r="FW25" s="365"/>
      <c r="FX25" s="365"/>
      <c r="FY25" s="365"/>
      <c r="FZ25" s="365"/>
      <c r="GA25" s="365"/>
      <c r="GB25" s="365"/>
      <c r="GC25" s="365"/>
      <c r="GD25" s="365"/>
      <c r="GE25" s="365"/>
      <c r="GF25" s="365"/>
      <c r="GG25" s="365"/>
      <c r="GH25" s="365"/>
      <c r="GI25" s="366"/>
      <c r="GJ25" s="364">
        <v>-697303.72445</v>
      </c>
      <c r="GK25" s="365"/>
      <c r="GL25" s="365"/>
      <c r="GM25" s="365"/>
      <c r="GN25" s="365"/>
      <c r="GO25" s="365"/>
      <c r="GP25" s="365"/>
      <c r="GQ25" s="365"/>
      <c r="GR25" s="365"/>
      <c r="GS25" s="365"/>
      <c r="GT25" s="365"/>
      <c r="GU25" s="365"/>
      <c r="GV25" s="365"/>
      <c r="GW25" s="365"/>
      <c r="GX25" s="365"/>
      <c r="GY25" s="366"/>
      <c r="GZ25" s="367"/>
      <c r="HA25" s="367"/>
      <c r="HB25" s="367"/>
      <c r="HC25" s="367"/>
      <c r="HD25" s="367"/>
      <c r="HE25" s="367"/>
      <c r="HF25" s="367"/>
      <c r="HG25" s="367"/>
      <c r="HH25" s="367"/>
      <c r="HI25" s="367"/>
      <c r="HJ25" s="367"/>
      <c r="HK25" s="367"/>
      <c r="HL25" s="367"/>
      <c r="HM25" s="367"/>
      <c r="HN25" s="367"/>
      <c r="HO25" s="367"/>
      <c r="HP25" s="367"/>
    </row>
    <row r="26" spans="1:224" s="106" customFormat="1" ht="9.75" customHeight="1">
      <c r="A26" s="109"/>
      <c r="B26" s="359" t="s">
        <v>257</v>
      </c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  <c r="AJ26" s="359"/>
      <c r="AK26" s="360"/>
      <c r="AL26" s="361" t="s">
        <v>1</v>
      </c>
      <c r="AM26" s="361"/>
      <c r="AN26" s="361"/>
      <c r="AO26" s="361"/>
      <c r="AP26" s="361"/>
      <c r="AQ26" s="361"/>
      <c r="AR26" s="361"/>
      <c r="AS26" s="361"/>
      <c r="AT26" s="361"/>
      <c r="AU26" s="361"/>
      <c r="AV26" s="362" t="s">
        <v>258</v>
      </c>
      <c r="AW26" s="362"/>
      <c r="AX26" s="362"/>
      <c r="AY26" s="362"/>
      <c r="AZ26" s="362"/>
      <c r="BA26" s="362"/>
      <c r="BB26" s="362"/>
      <c r="BC26" s="362"/>
      <c r="BD26" s="363">
        <v>-50619</v>
      </c>
      <c r="BE26" s="363"/>
      <c r="BF26" s="363"/>
      <c r="BG26" s="363"/>
      <c r="BH26" s="363"/>
      <c r="BI26" s="363"/>
      <c r="BJ26" s="363"/>
      <c r="BK26" s="363"/>
      <c r="BL26" s="363"/>
      <c r="BM26" s="363"/>
      <c r="BN26" s="363"/>
      <c r="BO26" s="363"/>
      <c r="BP26" s="363"/>
      <c r="BQ26" s="363"/>
      <c r="BR26" s="363">
        <v>-50619</v>
      </c>
      <c r="BS26" s="363"/>
      <c r="BT26" s="363"/>
      <c r="BU26" s="363"/>
      <c r="BV26" s="363"/>
      <c r="BW26" s="363"/>
      <c r="BX26" s="363"/>
      <c r="BY26" s="363"/>
      <c r="BZ26" s="363"/>
      <c r="CA26" s="363"/>
      <c r="CB26" s="363"/>
      <c r="CC26" s="363"/>
      <c r="CD26" s="363"/>
      <c r="CE26" s="363"/>
      <c r="CF26" s="363">
        <v>-2464.49687</v>
      </c>
      <c r="CG26" s="363"/>
      <c r="CH26" s="363"/>
      <c r="CI26" s="363"/>
      <c r="CJ26" s="363"/>
      <c r="CK26" s="363"/>
      <c r="CL26" s="363"/>
      <c r="CM26" s="363"/>
      <c r="CN26" s="363"/>
      <c r="CO26" s="363"/>
      <c r="CP26" s="363"/>
      <c r="CQ26" s="363"/>
      <c r="CR26" s="363"/>
      <c r="CS26" s="363"/>
      <c r="CT26" s="363"/>
      <c r="CU26" s="363"/>
      <c r="CV26" s="363">
        <v>-932.87695</v>
      </c>
      <c r="CW26" s="363"/>
      <c r="CX26" s="363"/>
      <c r="CY26" s="363"/>
      <c r="CZ26" s="363"/>
      <c r="DA26" s="363"/>
      <c r="DB26" s="363"/>
      <c r="DC26" s="363"/>
      <c r="DD26" s="363"/>
      <c r="DE26" s="363"/>
      <c r="DF26" s="363"/>
      <c r="DG26" s="363"/>
      <c r="DH26" s="363"/>
      <c r="DI26" s="363"/>
      <c r="DJ26" s="363"/>
      <c r="DK26" s="363"/>
      <c r="DL26" s="363">
        <v>-47221.62616</v>
      </c>
      <c r="DM26" s="363"/>
      <c r="DN26" s="363"/>
      <c r="DO26" s="363"/>
      <c r="DP26" s="363"/>
      <c r="DQ26" s="363"/>
      <c r="DR26" s="363"/>
      <c r="DS26" s="363"/>
      <c r="DT26" s="363"/>
      <c r="DU26" s="363"/>
      <c r="DV26" s="363"/>
      <c r="DW26" s="363"/>
      <c r="DX26" s="363"/>
      <c r="DY26" s="363"/>
      <c r="DZ26" s="363"/>
      <c r="EA26" s="363"/>
      <c r="EB26" s="363">
        <v>226526</v>
      </c>
      <c r="EC26" s="363"/>
      <c r="ED26" s="363"/>
      <c r="EE26" s="363"/>
      <c r="EF26" s="363"/>
      <c r="EG26" s="363"/>
      <c r="EH26" s="363"/>
      <c r="EI26" s="363"/>
      <c r="EJ26" s="363"/>
      <c r="EK26" s="363"/>
      <c r="EL26" s="363"/>
      <c r="EM26" s="363"/>
      <c r="EN26" s="363"/>
      <c r="EO26" s="363"/>
      <c r="EP26" s="364">
        <v>226526</v>
      </c>
      <c r="EQ26" s="365"/>
      <c r="ER26" s="365"/>
      <c r="ES26" s="365"/>
      <c r="ET26" s="365"/>
      <c r="EU26" s="365"/>
      <c r="EV26" s="365"/>
      <c r="EW26" s="365"/>
      <c r="EX26" s="365"/>
      <c r="EY26" s="365"/>
      <c r="EZ26" s="365"/>
      <c r="FA26" s="365"/>
      <c r="FB26" s="365"/>
      <c r="FC26" s="366"/>
      <c r="FD26" s="364">
        <v>12306.32266</v>
      </c>
      <c r="FE26" s="365"/>
      <c r="FF26" s="365"/>
      <c r="FG26" s="365"/>
      <c r="FH26" s="365"/>
      <c r="FI26" s="365"/>
      <c r="FJ26" s="365"/>
      <c r="FK26" s="365"/>
      <c r="FL26" s="365"/>
      <c r="FM26" s="365"/>
      <c r="FN26" s="365"/>
      <c r="FO26" s="365"/>
      <c r="FP26" s="365"/>
      <c r="FQ26" s="365"/>
      <c r="FR26" s="365"/>
      <c r="FS26" s="366"/>
      <c r="FT26" s="364">
        <v>488.62827</v>
      </c>
      <c r="FU26" s="365"/>
      <c r="FV26" s="365"/>
      <c r="FW26" s="365"/>
      <c r="FX26" s="365"/>
      <c r="FY26" s="365"/>
      <c r="FZ26" s="365"/>
      <c r="GA26" s="365"/>
      <c r="GB26" s="365"/>
      <c r="GC26" s="365"/>
      <c r="GD26" s="365"/>
      <c r="GE26" s="365"/>
      <c r="GF26" s="365"/>
      <c r="GG26" s="365"/>
      <c r="GH26" s="365"/>
      <c r="GI26" s="366"/>
      <c r="GJ26" s="364">
        <v>213731.04905</v>
      </c>
      <c r="GK26" s="365"/>
      <c r="GL26" s="365"/>
      <c r="GM26" s="365"/>
      <c r="GN26" s="365"/>
      <c r="GO26" s="365"/>
      <c r="GP26" s="365"/>
      <c r="GQ26" s="365"/>
      <c r="GR26" s="365"/>
      <c r="GS26" s="365"/>
      <c r="GT26" s="365"/>
      <c r="GU26" s="365"/>
      <c r="GV26" s="365"/>
      <c r="GW26" s="365"/>
      <c r="GX26" s="365"/>
      <c r="GY26" s="366"/>
      <c r="GZ26" s="367"/>
      <c r="HA26" s="367"/>
      <c r="HB26" s="367"/>
      <c r="HC26" s="367"/>
      <c r="HD26" s="367"/>
      <c r="HE26" s="367"/>
      <c r="HF26" s="367"/>
      <c r="HG26" s="367"/>
      <c r="HH26" s="367"/>
      <c r="HI26" s="367"/>
      <c r="HJ26" s="367"/>
      <c r="HK26" s="367"/>
      <c r="HL26" s="367"/>
      <c r="HM26" s="367"/>
      <c r="HN26" s="367"/>
      <c r="HO26" s="367"/>
      <c r="HP26" s="367"/>
    </row>
    <row r="27" spans="1:224" s="106" customFormat="1" ht="9.75" customHeight="1">
      <c r="A27" s="109"/>
      <c r="B27" s="359" t="s">
        <v>259</v>
      </c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60"/>
      <c r="AL27" s="361" t="s">
        <v>1</v>
      </c>
      <c r="AM27" s="361"/>
      <c r="AN27" s="361"/>
      <c r="AO27" s="361"/>
      <c r="AP27" s="361"/>
      <c r="AQ27" s="361"/>
      <c r="AR27" s="361"/>
      <c r="AS27" s="361"/>
      <c r="AT27" s="361"/>
      <c r="AU27" s="361"/>
      <c r="AV27" s="362" t="s">
        <v>260</v>
      </c>
      <c r="AW27" s="362"/>
      <c r="AX27" s="362"/>
      <c r="AY27" s="362"/>
      <c r="AZ27" s="362"/>
      <c r="BA27" s="362"/>
      <c r="BB27" s="362"/>
      <c r="BC27" s="362"/>
      <c r="BD27" s="363">
        <v>-90345</v>
      </c>
      <c r="BE27" s="363"/>
      <c r="BF27" s="363"/>
      <c r="BG27" s="363"/>
      <c r="BH27" s="363"/>
      <c r="BI27" s="363"/>
      <c r="BJ27" s="363"/>
      <c r="BK27" s="363"/>
      <c r="BL27" s="363"/>
      <c r="BM27" s="363"/>
      <c r="BN27" s="363"/>
      <c r="BO27" s="363"/>
      <c r="BP27" s="363"/>
      <c r="BQ27" s="363"/>
      <c r="BR27" s="363">
        <v>-90345</v>
      </c>
      <c r="BS27" s="363"/>
      <c r="BT27" s="363"/>
      <c r="BU27" s="363"/>
      <c r="BV27" s="363"/>
      <c r="BW27" s="363"/>
      <c r="BX27" s="363"/>
      <c r="BY27" s="363"/>
      <c r="BZ27" s="363"/>
      <c r="CA27" s="363"/>
      <c r="CB27" s="363"/>
      <c r="CC27" s="363"/>
      <c r="CD27" s="363"/>
      <c r="CE27" s="363"/>
      <c r="CF27" s="363">
        <v>-4398.64419</v>
      </c>
      <c r="CG27" s="363"/>
      <c r="CH27" s="363"/>
      <c r="CI27" s="363"/>
      <c r="CJ27" s="363"/>
      <c r="CK27" s="363"/>
      <c r="CL27" s="363"/>
      <c r="CM27" s="363"/>
      <c r="CN27" s="363"/>
      <c r="CO27" s="363"/>
      <c r="CP27" s="363"/>
      <c r="CQ27" s="363"/>
      <c r="CR27" s="363"/>
      <c r="CS27" s="363"/>
      <c r="CT27" s="363"/>
      <c r="CU27" s="363"/>
      <c r="CV27" s="363">
        <v>-1665.00264</v>
      </c>
      <c r="CW27" s="363"/>
      <c r="CX27" s="363"/>
      <c r="CY27" s="363"/>
      <c r="CZ27" s="363"/>
      <c r="DA27" s="363"/>
      <c r="DB27" s="363"/>
      <c r="DC27" s="363"/>
      <c r="DD27" s="363"/>
      <c r="DE27" s="363"/>
      <c r="DF27" s="363"/>
      <c r="DG27" s="363"/>
      <c r="DH27" s="363"/>
      <c r="DI27" s="363"/>
      <c r="DJ27" s="363"/>
      <c r="DK27" s="363"/>
      <c r="DL27" s="363">
        <v>-84281.35316</v>
      </c>
      <c r="DM27" s="363"/>
      <c r="DN27" s="363"/>
      <c r="DO27" s="363"/>
      <c r="DP27" s="363"/>
      <c r="DQ27" s="363"/>
      <c r="DR27" s="363"/>
      <c r="DS27" s="363"/>
      <c r="DT27" s="363"/>
      <c r="DU27" s="363"/>
      <c r="DV27" s="363"/>
      <c r="DW27" s="363"/>
      <c r="DX27" s="363"/>
      <c r="DY27" s="363"/>
      <c r="DZ27" s="363"/>
      <c r="EA27" s="363"/>
      <c r="EB27" s="363">
        <v>-702144</v>
      </c>
      <c r="EC27" s="363"/>
      <c r="ED27" s="363"/>
      <c r="EE27" s="363"/>
      <c r="EF27" s="363"/>
      <c r="EG27" s="363"/>
      <c r="EH27" s="363"/>
      <c r="EI27" s="363"/>
      <c r="EJ27" s="363"/>
      <c r="EK27" s="363"/>
      <c r="EL27" s="363"/>
      <c r="EM27" s="363"/>
      <c r="EN27" s="363"/>
      <c r="EO27" s="363"/>
      <c r="EP27" s="364">
        <v>-702144</v>
      </c>
      <c r="EQ27" s="365"/>
      <c r="ER27" s="365"/>
      <c r="ES27" s="365"/>
      <c r="ET27" s="365"/>
      <c r="EU27" s="365"/>
      <c r="EV27" s="365"/>
      <c r="EW27" s="365"/>
      <c r="EX27" s="365"/>
      <c r="EY27" s="365"/>
      <c r="EZ27" s="365"/>
      <c r="FA27" s="365"/>
      <c r="FB27" s="365"/>
      <c r="FC27" s="366"/>
      <c r="FD27" s="364">
        <v>-34185.41846</v>
      </c>
      <c r="FE27" s="365"/>
      <c r="FF27" s="365"/>
      <c r="FG27" s="365"/>
      <c r="FH27" s="365"/>
      <c r="FI27" s="365"/>
      <c r="FJ27" s="365"/>
      <c r="FK27" s="365"/>
      <c r="FL27" s="365"/>
      <c r="FM27" s="365"/>
      <c r="FN27" s="365"/>
      <c r="FO27" s="365"/>
      <c r="FP27" s="365"/>
      <c r="FQ27" s="365"/>
      <c r="FR27" s="365"/>
      <c r="FS27" s="366"/>
      <c r="FT27" s="364">
        <v>-12940.08095</v>
      </c>
      <c r="FU27" s="365"/>
      <c r="FV27" s="365"/>
      <c r="FW27" s="365"/>
      <c r="FX27" s="365"/>
      <c r="FY27" s="365"/>
      <c r="FZ27" s="365"/>
      <c r="GA27" s="365"/>
      <c r="GB27" s="365"/>
      <c r="GC27" s="365"/>
      <c r="GD27" s="365"/>
      <c r="GE27" s="365"/>
      <c r="GF27" s="365"/>
      <c r="GG27" s="365"/>
      <c r="GH27" s="365"/>
      <c r="GI27" s="366"/>
      <c r="GJ27" s="364">
        <v>-655018.50058</v>
      </c>
      <c r="GK27" s="365"/>
      <c r="GL27" s="365"/>
      <c r="GM27" s="365"/>
      <c r="GN27" s="365"/>
      <c r="GO27" s="365"/>
      <c r="GP27" s="365"/>
      <c r="GQ27" s="365"/>
      <c r="GR27" s="365"/>
      <c r="GS27" s="365"/>
      <c r="GT27" s="365"/>
      <c r="GU27" s="365"/>
      <c r="GV27" s="365"/>
      <c r="GW27" s="365"/>
      <c r="GX27" s="365"/>
      <c r="GY27" s="366"/>
      <c r="GZ27" s="367"/>
      <c r="HA27" s="367"/>
      <c r="HB27" s="367"/>
      <c r="HC27" s="367"/>
      <c r="HD27" s="367"/>
      <c r="HE27" s="367"/>
      <c r="HF27" s="367"/>
      <c r="HG27" s="367"/>
      <c r="HH27" s="367"/>
      <c r="HI27" s="367"/>
      <c r="HJ27" s="367"/>
      <c r="HK27" s="367"/>
      <c r="HL27" s="367"/>
      <c r="HM27" s="367"/>
      <c r="HN27" s="367"/>
      <c r="HO27" s="367"/>
      <c r="HP27" s="367"/>
    </row>
    <row r="28" spans="1:224" s="111" customFormat="1" ht="10.5">
      <c r="A28" s="110"/>
      <c r="B28" s="368" t="s">
        <v>261</v>
      </c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9"/>
      <c r="AL28" s="370"/>
      <c r="AM28" s="370"/>
      <c r="AN28" s="370"/>
      <c r="AO28" s="370"/>
      <c r="AP28" s="370"/>
      <c r="AQ28" s="370"/>
      <c r="AR28" s="370"/>
      <c r="AS28" s="370"/>
      <c r="AT28" s="370"/>
      <c r="AU28" s="370"/>
      <c r="AV28" s="371"/>
      <c r="AW28" s="371"/>
      <c r="AX28" s="371"/>
      <c r="AY28" s="371"/>
      <c r="AZ28" s="371"/>
      <c r="BA28" s="371"/>
      <c r="BB28" s="371"/>
      <c r="BC28" s="371"/>
      <c r="BD28" s="372"/>
      <c r="BE28" s="372"/>
      <c r="BF28" s="372"/>
      <c r="BG28" s="372"/>
      <c r="BH28" s="372"/>
      <c r="BI28" s="372"/>
      <c r="BJ28" s="372"/>
      <c r="BK28" s="372"/>
      <c r="BL28" s="372"/>
      <c r="BM28" s="372"/>
      <c r="BN28" s="372"/>
      <c r="BO28" s="372"/>
      <c r="BP28" s="372"/>
      <c r="BQ28" s="372"/>
      <c r="BR28" s="372"/>
      <c r="BS28" s="372"/>
      <c r="BT28" s="372"/>
      <c r="BU28" s="372"/>
      <c r="BV28" s="372"/>
      <c r="BW28" s="372"/>
      <c r="BX28" s="372"/>
      <c r="BY28" s="372"/>
      <c r="BZ28" s="372"/>
      <c r="CA28" s="372"/>
      <c r="CB28" s="372"/>
      <c r="CC28" s="372"/>
      <c r="CD28" s="372"/>
      <c r="CE28" s="372"/>
      <c r="CF28" s="372"/>
      <c r="CG28" s="372"/>
      <c r="CH28" s="372"/>
      <c r="CI28" s="372"/>
      <c r="CJ28" s="372"/>
      <c r="CK28" s="372"/>
      <c r="CL28" s="372"/>
      <c r="CM28" s="372"/>
      <c r="CN28" s="372"/>
      <c r="CO28" s="372"/>
      <c r="CP28" s="372"/>
      <c r="CQ28" s="372"/>
      <c r="CR28" s="372"/>
      <c r="CS28" s="372"/>
      <c r="CT28" s="372"/>
      <c r="CU28" s="372"/>
      <c r="CV28" s="372"/>
      <c r="CW28" s="372"/>
      <c r="CX28" s="372"/>
      <c r="CY28" s="372"/>
      <c r="CZ28" s="372"/>
      <c r="DA28" s="372"/>
      <c r="DB28" s="372"/>
      <c r="DC28" s="372"/>
      <c r="DD28" s="372"/>
      <c r="DE28" s="372"/>
      <c r="DF28" s="372"/>
      <c r="DG28" s="372"/>
      <c r="DH28" s="372"/>
      <c r="DI28" s="372"/>
      <c r="DJ28" s="372"/>
      <c r="DK28" s="372"/>
      <c r="DL28" s="372"/>
      <c r="DM28" s="372"/>
      <c r="DN28" s="372"/>
      <c r="DO28" s="372"/>
      <c r="DP28" s="372"/>
      <c r="DQ28" s="372"/>
      <c r="DR28" s="372"/>
      <c r="DS28" s="372"/>
      <c r="DT28" s="372"/>
      <c r="DU28" s="372"/>
      <c r="DV28" s="372"/>
      <c r="DW28" s="372"/>
      <c r="DX28" s="372"/>
      <c r="DY28" s="372"/>
      <c r="DZ28" s="372"/>
      <c r="EA28" s="372"/>
      <c r="EB28" s="372"/>
      <c r="EC28" s="372"/>
      <c r="ED28" s="372"/>
      <c r="EE28" s="372"/>
      <c r="EF28" s="372"/>
      <c r="EG28" s="372"/>
      <c r="EH28" s="372"/>
      <c r="EI28" s="372"/>
      <c r="EJ28" s="372"/>
      <c r="EK28" s="372"/>
      <c r="EL28" s="372"/>
      <c r="EM28" s="372"/>
      <c r="EN28" s="372"/>
      <c r="EO28" s="372"/>
      <c r="EP28" s="373"/>
      <c r="EQ28" s="374"/>
      <c r="ER28" s="374"/>
      <c r="ES28" s="374"/>
      <c r="ET28" s="374"/>
      <c r="EU28" s="374"/>
      <c r="EV28" s="374"/>
      <c r="EW28" s="374"/>
      <c r="EX28" s="374"/>
      <c r="EY28" s="374"/>
      <c r="EZ28" s="374"/>
      <c r="FA28" s="374"/>
      <c r="FB28" s="374"/>
      <c r="FC28" s="375"/>
      <c r="FD28" s="373"/>
      <c r="FE28" s="374"/>
      <c r="FF28" s="374"/>
      <c r="FG28" s="374"/>
      <c r="FH28" s="374"/>
      <c r="FI28" s="374"/>
      <c r="FJ28" s="374"/>
      <c r="FK28" s="374"/>
      <c r="FL28" s="374"/>
      <c r="FM28" s="374"/>
      <c r="FN28" s="374"/>
      <c r="FO28" s="374"/>
      <c r="FP28" s="374"/>
      <c r="FQ28" s="374"/>
      <c r="FR28" s="374"/>
      <c r="FS28" s="375"/>
      <c r="FT28" s="373"/>
      <c r="FU28" s="374"/>
      <c r="FV28" s="374"/>
      <c r="FW28" s="374"/>
      <c r="FX28" s="374"/>
      <c r="FY28" s="374"/>
      <c r="FZ28" s="374"/>
      <c r="GA28" s="374"/>
      <c r="GB28" s="374"/>
      <c r="GC28" s="374"/>
      <c r="GD28" s="374"/>
      <c r="GE28" s="374"/>
      <c r="GF28" s="374"/>
      <c r="GG28" s="374"/>
      <c r="GH28" s="374"/>
      <c r="GI28" s="375"/>
      <c r="GJ28" s="373"/>
      <c r="GK28" s="374"/>
      <c r="GL28" s="374"/>
      <c r="GM28" s="374"/>
      <c r="GN28" s="374"/>
      <c r="GO28" s="374"/>
      <c r="GP28" s="374"/>
      <c r="GQ28" s="374"/>
      <c r="GR28" s="374"/>
      <c r="GS28" s="374"/>
      <c r="GT28" s="374"/>
      <c r="GU28" s="374"/>
      <c r="GV28" s="374"/>
      <c r="GW28" s="374"/>
      <c r="GX28" s="374"/>
      <c r="GY28" s="375"/>
      <c r="GZ28" s="376"/>
      <c r="HA28" s="376"/>
      <c r="HB28" s="376"/>
      <c r="HC28" s="376"/>
      <c r="HD28" s="376"/>
      <c r="HE28" s="376"/>
      <c r="HF28" s="376"/>
      <c r="HG28" s="376"/>
      <c r="HH28" s="376"/>
      <c r="HI28" s="376"/>
      <c r="HJ28" s="376"/>
      <c r="HK28" s="376"/>
      <c r="HL28" s="376"/>
      <c r="HM28" s="376"/>
      <c r="HN28" s="376"/>
      <c r="HO28" s="376"/>
      <c r="HP28" s="376"/>
    </row>
    <row r="29" spans="1:224" s="106" customFormat="1" ht="9.75" customHeight="1">
      <c r="A29" s="105"/>
      <c r="B29" s="357" t="s">
        <v>262</v>
      </c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8"/>
      <c r="AL29" s="326" t="s">
        <v>1</v>
      </c>
      <c r="AM29" s="327"/>
      <c r="AN29" s="327"/>
      <c r="AO29" s="327"/>
      <c r="AP29" s="327"/>
      <c r="AQ29" s="327"/>
      <c r="AR29" s="327"/>
      <c r="AS29" s="327"/>
      <c r="AT29" s="327"/>
      <c r="AU29" s="328"/>
      <c r="AV29" s="335">
        <v>140</v>
      </c>
      <c r="AW29" s="336"/>
      <c r="AX29" s="336"/>
      <c r="AY29" s="336"/>
      <c r="AZ29" s="336"/>
      <c r="BA29" s="336"/>
      <c r="BB29" s="336"/>
      <c r="BC29" s="337"/>
      <c r="BD29" s="317">
        <v>0</v>
      </c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9"/>
      <c r="BR29" s="317">
        <v>0</v>
      </c>
      <c r="BS29" s="318"/>
      <c r="BT29" s="318"/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9"/>
      <c r="CF29" s="317">
        <v>0</v>
      </c>
      <c r="CG29" s="318"/>
      <c r="CH29" s="318"/>
      <c r="CI29" s="318"/>
      <c r="CJ29" s="318"/>
      <c r="CK29" s="318"/>
      <c r="CL29" s="318"/>
      <c r="CM29" s="318"/>
      <c r="CN29" s="318"/>
      <c r="CO29" s="318"/>
      <c r="CP29" s="318"/>
      <c r="CQ29" s="318"/>
      <c r="CR29" s="318"/>
      <c r="CS29" s="318"/>
      <c r="CT29" s="318"/>
      <c r="CU29" s="319"/>
      <c r="CV29" s="317">
        <v>0</v>
      </c>
      <c r="CW29" s="318"/>
      <c r="CX29" s="318"/>
      <c r="CY29" s="318"/>
      <c r="CZ29" s="318"/>
      <c r="DA29" s="318"/>
      <c r="DB29" s="318"/>
      <c r="DC29" s="318"/>
      <c r="DD29" s="318"/>
      <c r="DE29" s="318"/>
      <c r="DF29" s="318"/>
      <c r="DG29" s="318"/>
      <c r="DH29" s="318"/>
      <c r="DI29" s="318"/>
      <c r="DJ29" s="318"/>
      <c r="DK29" s="319"/>
      <c r="DL29" s="317">
        <v>0</v>
      </c>
      <c r="DM29" s="318"/>
      <c r="DN29" s="318"/>
      <c r="DO29" s="318"/>
      <c r="DP29" s="318"/>
      <c r="DQ29" s="318"/>
      <c r="DR29" s="318"/>
      <c r="DS29" s="318"/>
      <c r="DT29" s="318"/>
      <c r="DU29" s="318"/>
      <c r="DV29" s="318"/>
      <c r="DW29" s="318"/>
      <c r="DX29" s="318"/>
      <c r="DY29" s="318"/>
      <c r="DZ29" s="318"/>
      <c r="EA29" s="319"/>
      <c r="EB29" s="317">
        <v>90</v>
      </c>
      <c r="EC29" s="318"/>
      <c r="ED29" s="318"/>
      <c r="EE29" s="318"/>
      <c r="EF29" s="318"/>
      <c r="EG29" s="318"/>
      <c r="EH29" s="318"/>
      <c r="EI29" s="318"/>
      <c r="EJ29" s="318"/>
      <c r="EK29" s="318"/>
      <c r="EL29" s="318"/>
      <c r="EM29" s="318"/>
      <c r="EN29" s="318"/>
      <c r="EO29" s="319"/>
      <c r="EP29" s="317">
        <v>90</v>
      </c>
      <c r="EQ29" s="318"/>
      <c r="ER29" s="318"/>
      <c r="ES29" s="318"/>
      <c r="ET29" s="318"/>
      <c r="EU29" s="318"/>
      <c r="EV29" s="318"/>
      <c r="EW29" s="318"/>
      <c r="EX29" s="318"/>
      <c r="EY29" s="318"/>
      <c r="EZ29" s="318"/>
      <c r="FA29" s="318"/>
      <c r="FB29" s="318"/>
      <c r="FC29" s="319"/>
      <c r="FD29" s="317">
        <v>0</v>
      </c>
      <c r="FE29" s="318"/>
      <c r="FF29" s="318"/>
      <c r="FG29" s="318"/>
      <c r="FH29" s="318"/>
      <c r="FI29" s="318"/>
      <c r="FJ29" s="318"/>
      <c r="FK29" s="318"/>
      <c r="FL29" s="318"/>
      <c r="FM29" s="318"/>
      <c r="FN29" s="318"/>
      <c r="FO29" s="318"/>
      <c r="FP29" s="318"/>
      <c r="FQ29" s="318"/>
      <c r="FR29" s="318"/>
      <c r="FS29" s="319"/>
      <c r="FT29" s="317">
        <v>0</v>
      </c>
      <c r="FU29" s="318"/>
      <c r="FV29" s="318"/>
      <c r="FW29" s="318"/>
      <c r="FX29" s="318"/>
      <c r="FY29" s="318"/>
      <c r="FZ29" s="318"/>
      <c r="GA29" s="318"/>
      <c r="GB29" s="318"/>
      <c r="GC29" s="318"/>
      <c r="GD29" s="318"/>
      <c r="GE29" s="318"/>
      <c r="GF29" s="318"/>
      <c r="GG29" s="318"/>
      <c r="GH29" s="318"/>
      <c r="GI29" s="319"/>
      <c r="GJ29" s="317">
        <v>90</v>
      </c>
      <c r="GK29" s="318"/>
      <c r="GL29" s="318"/>
      <c r="GM29" s="318"/>
      <c r="GN29" s="318"/>
      <c r="GO29" s="318"/>
      <c r="GP29" s="318"/>
      <c r="GQ29" s="318"/>
      <c r="GR29" s="318"/>
      <c r="GS29" s="318"/>
      <c r="GT29" s="318"/>
      <c r="GU29" s="318"/>
      <c r="GV29" s="318"/>
      <c r="GW29" s="318"/>
      <c r="GX29" s="318"/>
      <c r="GY29" s="319"/>
      <c r="GZ29" s="344"/>
      <c r="HA29" s="345"/>
      <c r="HB29" s="345"/>
      <c r="HC29" s="345"/>
      <c r="HD29" s="345"/>
      <c r="HE29" s="345"/>
      <c r="HF29" s="345"/>
      <c r="HG29" s="345"/>
      <c r="HH29" s="345"/>
      <c r="HI29" s="345"/>
      <c r="HJ29" s="345"/>
      <c r="HK29" s="345"/>
      <c r="HL29" s="345"/>
      <c r="HM29" s="345"/>
      <c r="HN29" s="345"/>
      <c r="HO29" s="345"/>
      <c r="HP29" s="346"/>
    </row>
    <row r="30" spans="1:224" s="106" customFormat="1" ht="9.75" customHeight="1">
      <c r="A30" s="107"/>
      <c r="B30" s="353" t="s">
        <v>263</v>
      </c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4"/>
      <c r="AL30" s="329"/>
      <c r="AM30" s="330"/>
      <c r="AN30" s="330"/>
      <c r="AO30" s="330"/>
      <c r="AP30" s="330"/>
      <c r="AQ30" s="330"/>
      <c r="AR30" s="330"/>
      <c r="AS30" s="330"/>
      <c r="AT30" s="330"/>
      <c r="AU30" s="331"/>
      <c r="AV30" s="338"/>
      <c r="AW30" s="339"/>
      <c r="AX30" s="339"/>
      <c r="AY30" s="339"/>
      <c r="AZ30" s="339"/>
      <c r="BA30" s="339"/>
      <c r="BB30" s="339"/>
      <c r="BC30" s="340"/>
      <c r="BD30" s="320"/>
      <c r="BE30" s="321"/>
      <c r="BF30" s="321"/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2"/>
      <c r="BR30" s="320"/>
      <c r="BS30" s="321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2"/>
      <c r="CF30" s="320"/>
      <c r="CG30" s="321"/>
      <c r="CH30" s="321"/>
      <c r="CI30" s="321"/>
      <c r="CJ30" s="321"/>
      <c r="CK30" s="321"/>
      <c r="CL30" s="321"/>
      <c r="CM30" s="321"/>
      <c r="CN30" s="321"/>
      <c r="CO30" s="321"/>
      <c r="CP30" s="321"/>
      <c r="CQ30" s="321"/>
      <c r="CR30" s="321"/>
      <c r="CS30" s="321"/>
      <c r="CT30" s="321"/>
      <c r="CU30" s="322"/>
      <c r="CV30" s="320"/>
      <c r="CW30" s="321"/>
      <c r="CX30" s="321"/>
      <c r="CY30" s="321"/>
      <c r="CZ30" s="321"/>
      <c r="DA30" s="321"/>
      <c r="DB30" s="321"/>
      <c r="DC30" s="321"/>
      <c r="DD30" s="321"/>
      <c r="DE30" s="321"/>
      <c r="DF30" s="321"/>
      <c r="DG30" s="321"/>
      <c r="DH30" s="321"/>
      <c r="DI30" s="321"/>
      <c r="DJ30" s="321"/>
      <c r="DK30" s="322"/>
      <c r="DL30" s="320"/>
      <c r="DM30" s="321"/>
      <c r="DN30" s="321"/>
      <c r="DO30" s="321"/>
      <c r="DP30" s="321"/>
      <c r="DQ30" s="321"/>
      <c r="DR30" s="321"/>
      <c r="DS30" s="321"/>
      <c r="DT30" s="321"/>
      <c r="DU30" s="321"/>
      <c r="DV30" s="321"/>
      <c r="DW30" s="321"/>
      <c r="DX30" s="321"/>
      <c r="DY30" s="321"/>
      <c r="DZ30" s="321"/>
      <c r="EA30" s="322"/>
      <c r="EB30" s="320"/>
      <c r="EC30" s="321"/>
      <c r="ED30" s="321"/>
      <c r="EE30" s="321"/>
      <c r="EF30" s="321"/>
      <c r="EG30" s="321"/>
      <c r="EH30" s="321"/>
      <c r="EI30" s="321"/>
      <c r="EJ30" s="321"/>
      <c r="EK30" s="321"/>
      <c r="EL30" s="321"/>
      <c r="EM30" s="321"/>
      <c r="EN30" s="321"/>
      <c r="EO30" s="322"/>
      <c r="EP30" s="320"/>
      <c r="EQ30" s="321"/>
      <c r="ER30" s="321"/>
      <c r="ES30" s="321"/>
      <c r="ET30" s="321"/>
      <c r="EU30" s="321"/>
      <c r="EV30" s="321"/>
      <c r="EW30" s="321"/>
      <c r="EX30" s="321"/>
      <c r="EY30" s="321"/>
      <c r="EZ30" s="321"/>
      <c r="FA30" s="321"/>
      <c r="FB30" s="321"/>
      <c r="FC30" s="322"/>
      <c r="FD30" s="320"/>
      <c r="FE30" s="321"/>
      <c r="FF30" s="321"/>
      <c r="FG30" s="321"/>
      <c r="FH30" s="321"/>
      <c r="FI30" s="321"/>
      <c r="FJ30" s="321"/>
      <c r="FK30" s="321"/>
      <c r="FL30" s="321"/>
      <c r="FM30" s="321"/>
      <c r="FN30" s="321"/>
      <c r="FO30" s="321"/>
      <c r="FP30" s="321"/>
      <c r="FQ30" s="321"/>
      <c r="FR30" s="321"/>
      <c r="FS30" s="322"/>
      <c r="FT30" s="320"/>
      <c r="FU30" s="321"/>
      <c r="FV30" s="321"/>
      <c r="FW30" s="321"/>
      <c r="FX30" s="321"/>
      <c r="FY30" s="321"/>
      <c r="FZ30" s="321"/>
      <c r="GA30" s="321"/>
      <c r="GB30" s="321"/>
      <c r="GC30" s="321"/>
      <c r="GD30" s="321"/>
      <c r="GE30" s="321"/>
      <c r="GF30" s="321"/>
      <c r="GG30" s="321"/>
      <c r="GH30" s="321"/>
      <c r="GI30" s="322"/>
      <c r="GJ30" s="320"/>
      <c r="GK30" s="321"/>
      <c r="GL30" s="321"/>
      <c r="GM30" s="321"/>
      <c r="GN30" s="321"/>
      <c r="GO30" s="321"/>
      <c r="GP30" s="321"/>
      <c r="GQ30" s="321"/>
      <c r="GR30" s="321"/>
      <c r="GS30" s="321"/>
      <c r="GT30" s="321"/>
      <c r="GU30" s="321"/>
      <c r="GV30" s="321"/>
      <c r="GW30" s="321"/>
      <c r="GX30" s="321"/>
      <c r="GY30" s="322"/>
      <c r="GZ30" s="347"/>
      <c r="HA30" s="348"/>
      <c r="HB30" s="348"/>
      <c r="HC30" s="348"/>
      <c r="HD30" s="348"/>
      <c r="HE30" s="348"/>
      <c r="HF30" s="348"/>
      <c r="HG30" s="348"/>
      <c r="HH30" s="348"/>
      <c r="HI30" s="348"/>
      <c r="HJ30" s="348"/>
      <c r="HK30" s="348"/>
      <c r="HL30" s="348"/>
      <c r="HM30" s="348"/>
      <c r="HN30" s="348"/>
      <c r="HO30" s="348"/>
      <c r="HP30" s="349"/>
    </row>
    <row r="31" spans="1:224" s="106" customFormat="1" ht="9.75" customHeight="1">
      <c r="A31" s="108"/>
      <c r="B31" s="355" t="s">
        <v>264</v>
      </c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6"/>
      <c r="AL31" s="332"/>
      <c r="AM31" s="333"/>
      <c r="AN31" s="333"/>
      <c r="AO31" s="333"/>
      <c r="AP31" s="333"/>
      <c r="AQ31" s="333"/>
      <c r="AR31" s="333"/>
      <c r="AS31" s="333"/>
      <c r="AT31" s="333"/>
      <c r="AU31" s="334"/>
      <c r="AV31" s="341"/>
      <c r="AW31" s="342"/>
      <c r="AX31" s="342"/>
      <c r="AY31" s="342"/>
      <c r="AZ31" s="342"/>
      <c r="BA31" s="342"/>
      <c r="BB31" s="342"/>
      <c r="BC31" s="343"/>
      <c r="BD31" s="323"/>
      <c r="BE31" s="324"/>
      <c r="BF31" s="324"/>
      <c r="BG31" s="324"/>
      <c r="BH31" s="324"/>
      <c r="BI31" s="324"/>
      <c r="BJ31" s="324"/>
      <c r="BK31" s="324"/>
      <c r="BL31" s="324"/>
      <c r="BM31" s="324"/>
      <c r="BN31" s="324"/>
      <c r="BO31" s="324"/>
      <c r="BP31" s="324"/>
      <c r="BQ31" s="325"/>
      <c r="BR31" s="323"/>
      <c r="BS31" s="324"/>
      <c r="BT31" s="324"/>
      <c r="BU31" s="324"/>
      <c r="BV31" s="324"/>
      <c r="BW31" s="324"/>
      <c r="BX31" s="324"/>
      <c r="BY31" s="324"/>
      <c r="BZ31" s="324"/>
      <c r="CA31" s="324"/>
      <c r="CB31" s="324"/>
      <c r="CC31" s="324"/>
      <c r="CD31" s="324"/>
      <c r="CE31" s="325"/>
      <c r="CF31" s="323"/>
      <c r="CG31" s="324"/>
      <c r="CH31" s="324"/>
      <c r="CI31" s="324"/>
      <c r="CJ31" s="324"/>
      <c r="CK31" s="324"/>
      <c r="CL31" s="324"/>
      <c r="CM31" s="324"/>
      <c r="CN31" s="324"/>
      <c r="CO31" s="324"/>
      <c r="CP31" s="324"/>
      <c r="CQ31" s="324"/>
      <c r="CR31" s="324"/>
      <c r="CS31" s="324"/>
      <c r="CT31" s="324"/>
      <c r="CU31" s="325"/>
      <c r="CV31" s="323"/>
      <c r="CW31" s="324"/>
      <c r="CX31" s="324"/>
      <c r="CY31" s="324"/>
      <c r="CZ31" s="324"/>
      <c r="DA31" s="324"/>
      <c r="DB31" s="324"/>
      <c r="DC31" s="324"/>
      <c r="DD31" s="324"/>
      <c r="DE31" s="324"/>
      <c r="DF31" s="324"/>
      <c r="DG31" s="324"/>
      <c r="DH31" s="324"/>
      <c r="DI31" s="324"/>
      <c r="DJ31" s="324"/>
      <c r="DK31" s="325"/>
      <c r="DL31" s="323"/>
      <c r="DM31" s="324"/>
      <c r="DN31" s="324"/>
      <c r="DO31" s="324"/>
      <c r="DP31" s="324"/>
      <c r="DQ31" s="324"/>
      <c r="DR31" s="324"/>
      <c r="DS31" s="324"/>
      <c r="DT31" s="324"/>
      <c r="DU31" s="324"/>
      <c r="DV31" s="324"/>
      <c r="DW31" s="324"/>
      <c r="DX31" s="324"/>
      <c r="DY31" s="324"/>
      <c r="DZ31" s="324"/>
      <c r="EA31" s="325"/>
      <c r="EB31" s="323"/>
      <c r="EC31" s="324"/>
      <c r="ED31" s="324"/>
      <c r="EE31" s="324"/>
      <c r="EF31" s="324"/>
      <c r="EG31" s="324"/>
      <c r="EH31" s="324"/>
      <c r="EI31" s="324"/>
      <c r="EJ31" s="324"/>
      <c r="EK31" s="324"/>
      <c r="EL31" s="324"/>
      <c r="EM31" s="324"/>
      <c r="EN31" s="324"/>
      <c r="EO31" s="325"/>
      <c r="EP31" s="323"/>
      <c r="EQ31" s="324"/>
      <c r="ER31" s="324"/>
      <c r="ES31" s="324"/>
      <c r="ET31" s="324"/>
      <c r="EU31" s="324"/>
      <c r="EV31" s="324"/>
      <c r="EW31" s="324"/>
      <c r="EX31" s="324"/>
      <c r="EY31" s="324"/>
      <c r="EZ31" s="324"/>
      <c r="FA31" s="324"/>
      <c r="FB31" s="324"/>
      <c r="FC31" s="325"/>
      <c r="FD31" s="323"/>
      <c r="FE31" s="324"/>
      <c r="FF31" s="324"/>
      <c r="FG31" s="324"/>
      <c r="FH31" s="324"/>
      <c r="FI31" s="324"/>
      <c r="FJ31" s="324"/>
      <c r="FK31" s="324"/>
      <c r="FL31" s="324"/>
      <c r="FM31" s="324"/>
      <c r="FN31" s="324"/>
      <c r="FO31" s="324"/>
      <c r="FP31" s="324"/>
      <c r="FQ31" s="324"/>
      <c r="FR31" s="324"/>
      <c r="FS31" s="325"/>
      <c r="FT31" s="323"/>
      <c r="FU31" s="324"/>
      <c r="FV31" s="324"/>
      <c r="FW31" s="324"/>
      <c r="FX31" s="324"/>
      <c r="FY31" s="324"/>
      <c r="FZ31" s="324"/>
      <c r="GA31" s="324"/>
      <c r="GB31" s="324"/>
      <c r="GC31" s="324"/>
      <c r="GD31" s="324"/>
      <c r="GE31" s="324"/>
      <c r="GF31" s="324"/>
      <c r="GG31" s="324"/>
      <c r="GH31" s="324"/>
      <c r="GI31" s="325"/>
      <c r="GJ31" s="323"/>
      <c r="GK31" s="324"/>
      <c r="GL31" s="324"/>
      <c r="GM31" s="324"/>
      <c r="GN31" s="324"/>
      <c r="GO31" s="324"/>
      <c r="GP31" s="324"/>
      <c r="GQ31" s="324"/>
      <c r="GR31" s="324"/>
      <c r="GS31" s="324"/>
      <c r="GT31" s="324"/>
      <c r="GU31" s="324"/>
      <c r="GV31" s="324"/>
      <c r="GW31" s="324"/>
      <c r="GX31" s="324"/>
      <c r="GY31" s="325"/>
      <c r="GZ31" s="350"/>
      <c r="HA31" s="351"/>
      <c r="HB31" s="351"/>
      <c r="HC31" s="351"/>
      <c r="HD31" s="351"/>
      <c r="HE31" s="351"/>
      <c r="HF31" s="351"/>
      <c r="HG31" s="351"/>
      <c r="HH31" s="351"/>
      <c r="HI31" s="351"/>
      <c r="HJ31" s="351"/>
      <c r="HK31" s="351"/>
      <c r="HL31" s="351"/>
      <c r="HM31" s="351"/>
      <c r="HN31" s="351"/>
      <c r="HO31" s="351"/>
      <c r="HP31" s="352"/>
    </row>
    <row r="32" spans="1:224" s="106" customFormat="1" ht="9.75" customHeight="1">
      <c r="A32" s="105"/>
      <c r="B32" s="357" t="s">
        <v>265</v>
      </c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8"/>
      <c r="AL32" s="326" t="s">
        <v>1</v>
      </c>
      <c r="AM32" s="327"/>
      <c r="AN32" s="327"/>
      <c r="AO32" s="327"/>
      <c r="AP32" s="327"/>
      <c r="AQ32" s="327"/>
      <c r="AR32" s="327"/>
      <c r="AS32" s="327"/>
      <c r="AT32" s="327"/>
      <c r="AU32" s="328"/>
      <c r="AV32" s="335">
        <v>150</v>
      </c>
      <c r="AW32" s="336"/>
      <c r="AX32" s="336"/>
      <c r="AY32" s="336"/>
      <c r="AZ32" s="336"/>
      <c r="BA32" s="336"/>
      <c r="BB32" s="336"/>
      <c r="BC32" s="337"/>
      <c r="BD32" s="317">
        <v>-74787.58356000001</v>
      </c>
      <c r="BE32" s="318"/>
      <c r="BF32" s="318"/>
      <c r="BG32" s="318"/>
      <c r="BH32" s="318"/>
      <c r="BI32" s="318"/>
      <c r="BJ32" s="318"/>
      <c r="BK32" s="318"/>
      <c r="BL32" s="318"/>
      <c r="BM32" s="318"/>
      <c r="BN32" s="318"/>
      <c r="BO32" s="318"/>
      <c r="BP32" s="318"/>
      <c r="BQ32" s="319"/>
      <c r="BR32" s="317">
        <v>-74787.58356000001</v>
      </c>
      <c r="BS32" s="318"/>
      <c r="BT32" s="318"/>
      <c r="BU32" s="318"/>
      <c r="BV32" s="318"/>
      <c r="BW32" s="318"/>
      <c r="BX32" s="318"/>
      <c r="BY32" s="318"/>
      <c r="BZ32" s="318"/>
      <c r="CA32" s="318"/>
      <c r="CB32" s="318"/>
      <c r="CC32" s="318"/>
      <c r="CD32" s="318"/>
      <c r="CE32" s="319"/>
      <c r="CF32" s="317">
        <v>0</v>
      </c>
      <c r="CG32" s="318"/>
      <c r="CH32" s="318"/>
      <c r="CI32" s="318"/>
      <c r="CJ32" s="318"/>
      <c r="CK32" s="318"/>
      <c r="CL32" s="318"/>
      <c r="CM32" s="318"/>
      <c r="CN32" s="318"/>
      <c r="CO32" s="318"/>
      <c r="CP32" s="318"/>
      <c r="CQ32" s="318"/>
      <c r="CR32" s="318"/>
      <c r="CS32" s="318"/>
      <c r="CT32" s="318"/>
      <c r="CU32" s="319"/>
      <c r="CV32" s="317">
        <v>0</v>
      </c>
      <c r="CW32" s="318"/>
      <c r="CX32" s="318"/>
      <c r="CY32" s="318"/>
      <c r="CZ32" s="318"/>
      <c r="DA32" s="318"/>
      <c r="DB32" s="318"/>
      <c r="DC32" s="318"/>
      <c r="DD32" s="318"/>
      <c r="DE32" s="318"/>
      <c r="DF32" s="318"/>
      <c r="DG32" s="318"/>
      <c r="DH32" s="318"/>
      <c r="DI32" s="318"/>
      <c r="DJ32" s="318"/>
      <c r="DK32" s="319"/>
      <c r="DL32" s="317">
        <v>-74787.58356000001</v>
      </c>
      <c r="DM32" s="318"/>
      <c r="DN32" s="318"/>
      <c r="DO32" s="318"/>
      <c r="DP32" s="318"/>
      <c r="DQ32" s="318"/>
      <c r="DR32" s="318"/>
      <c r="DS32" s="318"/>
      <c r="DT32" s="318"/>
      <c r="DU32" s="318"/>
      <c r="DV32" s="318"/>
      <c r="DW32" s="318"/>
      <c r="DX32" s="318"/>
      <c r="DY32" s="318"/>
      <c r="DZ32" s="318"/>
      <c r="EA32" s="319"/>
      <c r="EB32" s="317">
        <v>-42104</v>
      </c>
      <c r="EC32" s="318"/>
      <c r="ED32" s="318"/>
      <c r="EE32" s="318"/>
      <c r="EF32" s="318"/>
      <c r="EG32" s="318"/>
      <c r="EH32" s="318"/>
      <c r="EI32" s="318"/>
      <c r="EJ32" s="318"/>
      <c r="EK32" s="318"/>
      <c r="EL32" s="318"/>
      <c r="EM32" s="318"/>
      <c r="EN32" s="318"/>
      <c r="EO32" s="319"/>
      <c r="EP32" s="317">
        <v>-42104</v>
      </c>
      <c r="EQ32" s="318"/>
      <c r="ER32" s="318"/>
      <c r="ES32" s="318"/>
      <c r="ET32" s="318"/>
      <c r="EU32" s="318"/>
      <c r="EV32" s="318"/>
      <c r="EW32" s="318"/>
      <c r="EX32" s="318"/>
      <c r="EY32" s="318"/>
      <c r="EZ32" s="318"/>
      <c r="FA32" s="318"/>
      <c r="FB32" s="318"/>
      <c r="FC32" s="319"/>
      <c r="FD32" s="317">
        <v>0</v>
      </c>
      <c r="FE32" s="318"/>
      <c r="FF32" s="318"/>
      <c r="FG32" s="318"/>
      <c r="FH32" s="318"/>
      <c r="FI32" s="318"/>
      <c r="FJ32" s="318"/>
      <c r="FK32" s="318"/>
      <c r="FL32" s="318"/>
      <c r="FM32" s="318"/>
      <c r="FN32" s="318"/>
      <c r="FO32" s="318"/>
      <c r="FP32" s="318"/>
      <c r="FQ32" s="318"/>
      <c r="FR32" s="318"/>
      <c r="FS32" s="319"/>
      <c r="FT32" s="317">
        <v>0</v>
      </c>
      <c r="FU32" s="318"/>
      <c r="FV32" s="318"/>
      <c r="FW32" s="318"/>
      <c r="FX32" s="318"/>
      <c r="FY32" s="318"/>
      <c r="FZ32" s="318"/>
      <c r="GA32" s="318"/>
      <c r="GB32" s="318"/>
      <c r="GC32" s="318"/>
      <c r="GD32" s="318"/>
      <c r="GE32" s="318"/>
      <c r="GF32" s="318"/>
      <c r="GG32" s="318"/>
      <c r="GH32" s="318"/>
      <c r="GI32" s="319"/>
      <c r="GJ32" s="317">
        <v>-42104</v>
      </c>
      <c r="GK32" s="318"/>
      <c r="GL32" s="318"/>
      <c r="GM32" s="318"/>
      <c r="GN32" s="318"/>
      <c r="GO32" s="318"/>
      <c r="GP32" s="318"/>
      <c r="GQ32" s="318"/>
      <c r="GR32" s="318"/>
      <c r="GS32" s="318"/>
      <c r="GT32" s="318"/>
      <c r="GU32" s="318"/>
      <c r="GV32" s="318"/>
      <c r="GW32" s="318"/>
      <c r="GX32" s="318"/>
      <c r="GY32" s="319"/>
      <c r="GZ32" s="344"/>
      <c r="HA32" s="345"/>
      <c r="HB32" s="345"/>
      <c r="HC32" s="345"/>
      <c r="HD32" s="345"/>
      <c r="HE32" s="345"/>
      <c r="HF32" s="345"/>
      <c r="HG32" s="345"/>
      <c r="HH32" s="345"/>
      <c r="HI32" s="345"/>
      <c r="HJ32" s="345"/>
      <c r="HK32" s="345"/>
      <c r="HL32" s="345"/>
      <c r="HM32" s="345"/>
      <c r="HN32" s="345"/>
      <c r="HO32" s="345"/>
      <c r="HP32" s="346"/>
    </row>
    <row r="33" spans="1:224" s="106" customFormat="1" ht="9.75" customHeight="1">
      <c r="A33" s="108"/>
      <c r="B33" s="355" t="s">
        <v>266</v>
      </c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6"/>
      <c r="AL33" s="332"/>
      <c r="AM33" s="333"/>
      <c r="AN33" s="333"/>
      <c r="AO33" s="333"/>
      <c r="AP33" s="333"/>
      <c r="AQ33" s="333"/>
      <c r="AR33" s="333"/>
      <c r="AS33" s="333"/>
      <c r="AT33" s="333"/>
      <c r="AU33" s="334"/>
      <c r="AV33" s="341"/>
      <c r="AW33" s="342"/>
      <c r="AX33" s="342"/>
      <c r="AY33" s="342"/>
      <c r="AZ33" s="342"/>
      <c r="BA33" s="342"/>
      <c r="BB33" s="342"/>
      <c r="BC33" s="343"/>
      <c r="BD33" s="323"/>
      <c r="BE33" s="324"/>
      <c r="BF33" s="324"/>
      <c r="BG33" s="324"/>
      <c r="BH33" s="324"/>
      <c r="BI33" s="324"/>
      <c r="BJ33" s="324"/>
      <c r="BK33" s="324"/>
      <c r="BL33" s="324"/>
      <c r="BM33" s="324"/>
      <c r="BN33" s="324"/>
      <c r="BO33" s="324"/>
      <c r="BP33" s="324"/>
      <c r="BQ33" s="325"/>
      <c r="BR33" s="323"/>
      <c r="BS33" s="324"/>
      <c r="BT33" s="324"/>
      <c r="BU33" s="324"/>
      <c r="BV33" s="324"/>
      <c r="BW33" s="324"/>
      <c r="BX33" s="324"/>
      <c r="BY33" s="324"/>
      <c r="BZ33" s="324"/>
      <c r="CA33" s="324"/>
      <c r="CB33" s="324"/>
      <c r="CC33" s="324"/>
      <c r="CD33" s="324"/>
      <c r="CE33" s="325"/>
      <c r="CF33" s="323"/>
      <c r="CG33" s="324"/>
      <c r="CH33" s="324"/>
      <c r="CI33" s="324"/>
      <c r="CJ33" s="324"/>
      <c r="CK33" s="324"/>
      <c r="CL33" s="324"/>
      <c r="CM33" s="324"/>
      <c r="CN33" s="324"/>
      <c r="CO33" s="324"/>
      <c r="CP33" s="324"/>
      <c r="CQ33" s="324"/>
      <c r="CR33" s="324"/>
      <c r="CS33" s="324"/>
      <c r="CT33" s="324"/>
      <c r="CU33" s="325"/>
      <c r="CV33" s="323"/>
      <c r="CW33" s="324"/>
      <c r="CX33" s="324"/>
      <c r="CY33" s="324"/>
      <c r="CZ33" s="324"/>
      <c r="DA33" s="324"/>
      <c r="DB33" s="324"/>
      <c r="DC33" s="324"/>
      <c r="DD33" s="324"/>
      <c r="DE33" s="324"/>
      <c r="DF33" s="324"/>
      <c r="DG33" s="324"/>
      <c r="DH33" s="324"/>
      <c r="DI33" s="324"/>
      <c r="DJ33" s="324"/>
      <c r="DK33" s="325"/>
      <c r="DL33" s="323"/>
      <c r="DM33" s="324"/>
      <c r="DN33" s="324"/>
      <c r="DO33" s="324"/>
      <c r="DP33" s="324"/>
      <c r="DQ33" s="324"/>
      <c r="DR33" s="324"/>
      <c r="DS33" s="324"/>
      <c r="DT33" s="324"/>
      <c r="DU33" s="324"/>
      <c r="DV33" s="324"/>
      <c r="DW33" s="324"/>
      <c r="DX33" s="324"/>
      <c r="DY33" s="324"/>
      <c r="DZ33" s="324"/>
      <c r="EA33" s="325"/>
      <c r="EB33" s="323"/>
      <c r="EC33" s="324"/>
      <c r="ED33" s="324"/>
      <c r="EE33" s="324"/>
      <c r="EF33" s="324"/>
      <c r="EG33" s="324"/>
      <c r="EH33" s="324"/>
      <c r="EI33" s="324"/>
      <c r="EJ33" s="324"/>
      <c r="EK33" s="324"/>
      <c r="EL33" s="324"/>
      <c r="EM33" s="324"/>
      <c r="EN33" s="324"/>
      <c r="EO33" s="325"/>
      <c r="EP33" s="323"/>
      <c r="EQ33" s="324"/>
      <c r="ER33" s="324"/>
      <c r="ES33" s="324"/>
      <c r="ET33" s="324"/>
      <c r="EU33" s="324"/>
      <c r="EV33" s="324"/>
      <c r="EW33" s="324"/>
      <c r="EX33" s="324"/>
      <c r="EY33" s="324"/>
      <c r="EZ33" s="324"/>
      <c r="FA33" s="324"/>
      <c r="FB33" s="324"/>
      <c r="FC33" s="325"/>
      <c r="FD33" s="323"/>
      <c r="FE33" s="324"/>
      <c r="FF33" s="324"/>
      <c r="FG33" s="324"/>
      <c r="FH33" s="324"/>
      <c r="FI33" s="324"/>
      <c r="FJ33" s="324"/>
      <c r="FK33" s="324"/>
      <c r="FL33" s="324"/>
      <c r="FM33" s="324"/>
      <c r="FN33" s="324"/>
      <c r="FO33" s="324"/>
      <c r="FP33" s="324"/>
      <c r="FQ33" s="324"/>
      <c r="FR33" s="324"/>
      <c r="FS33" s="325"/>
      <c r="FT33" s="323"/>
      <c r="FU33" s="324"/>
      <c r="FV33" s="324"/>
      <c r="FW33" s="324"/>
      <c r="FX33" s="324"/>
      <c r="FY33" s="324"/>
      <c r="FZ33" s="324"/>
      <c r="GA33" s="324"/>
      <c r="GB33" s="324"/>
      <c r="GC33" s="324"/>
      <c r="GD33" s="324"/>
      <c r="GE33" s="324"/>
      <c r="GF33" s="324"/>
      <c r="GG33" s="324"/>
      <c r="GH33" s="324"/>
      <c r="GI33" s="325"/>
      <c r="GJ33" s="323"/>
      <c r="GK33" s="324"/>
      <c r="GL33" s="324"/>
      <c r="GM33" s="324"/>
      <c r="GN33" s="324"/>
      <c r="GO33" s="324"/>
      <c r="GP33" s="324"/>
      <c r="GQ33" s="324"/>
      <c r="GR33" s="324"/>
      <c r="GS33" s="324"/>
      <c r="GT33" s="324"/>
      <c r="GU33" s="324"/>
      <c r="GV33" s="324"/>
      <c r="GW33" s="324"/>
      <c r="GX33" s="324"/>
      <c r="GY33" s="325"/>
      <c r="GZ33" s="350"/>
      <c r="HA33" s="351"/>
      <c r="HB33" s="351"/>
      <c r="HC33" s="351"/>
      <c r="HD33" s="351"/>
      <c r="HE33" s="351"/>
      <c r="HF33" s="351"/>
      <c r="HG33" s="351"/>
      <c r="HH33" s="351"/>
      <c r="HI33" s="351"/>
      <c r="HJ33" s="351"/>
      <c r="HK33" s="351"/>
      <c r="HL33" s="351"/>
      <c r="HM33" s="351"/>
      <c r="HN33" s="351"/>
      <c r="HO33" s="351"/>
      <c r="HP33" s="352"/>
    </row>
    <row r="34" s="112" customFormat="1" ht="6" customHeight="1"/>
    <row r="35" s="114" customFormat="1" ht="10.5">
      <c r="A35" s="113" t="s">
        <v>267</v>
      </c>
    </row>
    <row r="36" spans="1:224" s="112" customFormat="1" ht="11.25" customHeight="1">
      <c r="A36" s="115" t="s">
        <v>268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</row>
    <row r="37" spans="1:224" s="112" customFormat="1" ht="11.25">
      <c r="A37" s="115" t="s">
        <v>269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</row>
    <row r="38" spans="1:224" s="114" customFormat="1" ht="21" customHeight="1">
      <c r="A38" s="377" t="s">
        <v>270</v>
      </c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7"/>
      <c r="AR38" s="377"/>
      <c r="AS38" s="377"/>
      <c r="AT38" s="377"/>
      <c r="AU38" s="377"/>
      <c r="AV38" s="377"/>
      <c r="AW38" s="377"/>
      <c r="AX38" s="377"/>
      <c r="AY38" s="377"/>
      <c r="AZ38" s="377"/>
      <c r="BA38" s="377"/>
      <c r="BB38" s="377"/>
      <c r="BC38" s="377"/>
      <c r="BD38" s="377"/>
      <c r="BE38" s="377"/>
      <c r="BF38" s="377"/>
      <c r="BG38" s="377"/>
      <c r="BH38" s="377"/>
      <c r="BI38" s="377"/>
      <c r="BJ38" s="377"/>
      <c r="BK38" s="377"/>
      <c r="BL38" s="377"/>
      <c r="BM38" s="377"/>
      <c r="BN38" s="377"/>
      <c r="BO38" s="377"/>
      <c r="BP38" s="377"/>
      <c r="BQ38" s="377"/>
      <c r="BR38" s="377"/>
      <c r="BS38" s="377"/>
      <c r="BT38" s="377"/>
      <c r="BU38" s="377"/>
      <c r="BV38" s="377"/>
      <c r="BW38" s="377"/>
      <c r="BX38" s="377"/>
      <c r="BY38" s="377"/>
      <c r="BZ38" s="377"/>
      <c r="CA38" s="377"/>
      <c r="CB38" s="377"/>
      <c r="CC38" s="377"/>
      <c r="CD38" s="377"/>
      <c r="CE38" s="377"/>
      <c r="CF38" s="377"/>
      <c r="CG38" s="377"/>
      <c r="CH38" s="377"/>
      <c r="CI38" s="377"/>
      <c r="CJ38" s="377"/>
      <c r="CK38" s="377"/>
      <c r="CL38" s="377"/>
      <c r="CM38" s="377"/>
      <c r="CN38" s="377"/>
      <c r="CO38" s="377"/>
      <c r="CP38" s="377"/>
      <c r="CQ38" s="377"/>
      <c r="CR38" s="377"/>
      <c r="CS38" s="377"/>
      <c r="CT38" s="377"/>
      <c r="CU38" s="377"/>
      <c r="CV38" s="377"/>
      <c r="CW38" s="377"/>
      <c r="CX38" s="377"/>
      <c r="CY38" s="377"/>
      <c r="CZ38" s="377"/>
      <c r="DA38" s="377"/>
      <c r="DB38" s="377"/>
      <c r="DC38" s="377"/>
      <c r="DD38" s="377"/>
      <c r="DE38" s="377"/>
      <c r="DF38" s="377"/>
      <c r="DG38" s="377"/>
      <c r="DH38" s="377"/>
      <c r="DI38" s="377"/>
      <c r="DJ38" s="377"/>
      <c r="DK38" s="377"/>
      <c r="DL38" s="377"/>
      <c r="DM38" s="377"/>
      <c r="DN38" s="377"/>
      <c r="DO38" s="377"/>
      <c r="DP38" s="377"/>
      <c r="DQ38" s="377"/>
      <c r="DR38" s="377"/>
      <c r="DS38" s="377"/>
      <c r="DT38" s="377"/>
      <c r="DU38" s="377"/>
      <c r="DV38" s="377"/>
      <c r="DW38" s="377"/>
      <c r="DX38" s="377"/>
      <c r="DY38" s="377"/>
      <c r="DZ38" s="377"/>
      <c r="EA38" s="377"/>
      <c r="EB38" s="377"/>
      <c r="EC38" s="377"/>
      <c r="ED38" s="377"/>
      <c r="EE38" s="377"/>
      <c r="EF38" s="377"/>
      <c r="EG38" s="377"/>
      <c r="EH38" s="377"/>
      <c r="EI38" s="377"/>
      <c r="EJ38" s="377"/>
      <c r="EK38" s="377"/>
      <c r="EL38" s="377"/>
      <c r="EM38" s="377"/>
      <c r="EN38" s="377"/>
      <c r="EO38" s="377"/>
      <c r="EP38" s="377"/>
      <c r="EQ38" s="377"/>
      <c r="ER38" s="377"/>
      <c r="ES38" s="377"/>
      <c r="ET38" s="377"/>
      <c r="EU38" s="377"/>
      <c r="EV38" s="377"/>
      <c r="EW38" s="377"/>
      <c r="EX38" s="377"/>
      <c r="EY38" s="377"/>
      <c r="EZ38" s="377"/>
      <c r="FA38" s="377"/>
      <c r="FB38" s="377"/>
      <c r="FC38" s="377"/>
      <c r="FD38" s="377"/>
      <c r="FE38" s="377"/>
      <c r="FF38" s="377"/>
      <c r="FG38" s="377"/>
      <c r="FH38" s="377"/>
      <c r="FI38" s="377"/>
      <c r="FJ38" s="377"/>
      <c r="FK38" s="377"/>
      <c r="FL38" s="377"/>
      <c r="FM38" s="377"/>
      <c r="FN38" s="377"/>
      <c r="FO38" s="377"/>
      <c r="FP38" s="377"/>
      <c r="FQ38" s="377"/>
      <c r="FR38" s="377"/>
      <c r="FS38" s="377"/>
      <c r="FT38" s="377"/>
      <c r="FU38" s="377"/>
      <c r="FV38" s="377"/>
      <c r="FW38" s="377"/>
      <c r="FX38" s="377"/>
      <c r="FY38" s="377"/>
      <c r="FZ38" s="377"/>
      <c r="GA38" s="377"/>
      <c r="GB38" s="377"/>
      <c r="GC38" s="377"/>
      <c r="GD38" s="377"/>
      <c r="GE38" s="377"/>
      <c r="GF38" s="377"/>
      <c r="GG38" s="377"/>
      <c r="GH38" s="377"/>
      <c r="GI38" s="377"/>
      <c r="GJ38" s="377"/>
      <c r="GK38" s="377"/>
      <c r="GL38" s="377"/>
      <c r="GM38" s="377"/>
      <c r="GN38" s="377"/>
      <c r="GO38" s="377"/>
      <c r="GP38" s="377"/>
      <c r="GQ38" s="377"/>
      <c r="GR38" s="377"/>
      <c r="GS38" s="377"/>
      <c r="GT38" s="377"/>
      <c r="GU38" s="377"/>
      <c r="GV38" s="377"/>
      <c r="GW38" s="377"/>
      <c r="GX38" s="377"/>
      <c r="GY38" s="377"/>
      <c r="GZ38" s="377"/>
      <c r="HA38" s="377"/>
      <c r="HB38" s="377"/>
      <c r="HC38" s="377"/>
      <c r="HD38" s="377"/>
      <c r="HE38" s="377"/>
      <c r="HF38" s="377"/>
      <c r="HG38" s="377"/>
      <c r="HH38" s="377"/>
      <c r="HI38" s="377"/>
      <c r="HJ38" s="377"/>
      <c r="HK38" s="377"/>
      <c r="HL38" s="377"/>
      <c r="HM38" s="377"/>
      <c r="HN38" s="377"/>
      <c r="HO38" s="377"/>
      <c r="HP38" s="377"/>
    </row>
    <row r="39" spans="1:224" s="111" customFormat="1" ht="10.5">
      <c r="A39" s="113" t="s">
        <v>271</v>
      </c>
      <c r="B39" s="114"/>
      <c r="C39" s="114"/>
      <c r="D39" s="114"/>
      <c r="E39" s="114"/>
      <c r="F39" s="114"/>
      <c r="G39" s="114"/>
      <c r="H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HP39" s="116"/>
    </row>
    <row r="40" s="112" customFormat="1" ht="9.75" customHeight="1"/>
    <row r="41" spans="1:224" ht="12.75">
      <c r="A41" s="101" t="s">
        <v>165</v>
      </c>
      <c r="FD41" s="378"/>
      <c r="FE41" s="378"/>
      <c r="FF41" s="378"/>
      <c r="FG41" s="378"/>
      <c r="FH41" s="378"/>
      <c r="FI41" s="378"/>
      <c r="FJ41" s="378"/>
      <c r="FK41" s="378"/>
      <c r="FL41" s="378"/>
      <c r="FM41" s="378"/>
      <c r="FN41" s="378"/>
      <c r="FO41" s="378"/>
      <c r="FP41" s="378"/>
      <c r="FQ41" s="378"/>
      <c r="FR41" s="378"/>
      <c r="FS41" s="378"/>
      <c r="FT41" s="378"/>
      <c r="FU41" s="378"/>
      <c r="FV41" s="378"/>
      <c r="FW41" s="378"/>
      <c r="FX41" s="378"/>
      <c r="FY41" s="378"/>
      <c r="FZ41" s="378"/>
      <c r="GA41" s="378"/>
      <c r="GB41" s="378"/>
      <c r="GC41" s="378"/>
      <c r="GD41" s="378"/>
      <c r="GE41" s="378"/>
      <c r="GF41" s="378"/>
      <c r="GG41" s="378"/>
      <c r="GH41" s="378"/>
      <c r="GI41" s="378"/>
      <c r="GK41" s="378"/>
      <c r="GL41" s="378"/>
      <c r="GM41" s="378"/>
      <c r="GN41" s="378"/>
      <c r="GO41" s="378"/>
      <c r="GP41" s="378"/>
      <c r="GQ41" s="378"/>
      <c r="GR41" s="378"/>
      <c r="GS41" s="378"/>
      <c r="GT41" s="378"/>
      <c r="GU41" s="378"/>
      <c r="GV41" s="378"/>
      <c r="GW41" s="378"/>
      <c r="GX41" s="378"/>
      <c r="GY41" s="378"/>
      <c r="GZ41" s="378"/>
      <c r="HA41" s="378"/>
      <c r="HB41" s="378"/>
      <c r="HC41" s="378"/>
      <c r="HD41" s="378"/>
      <c r="HE41" s="378"/>
      <c r="HF41" s="378"/>
      <c r="HG41" s="378"/>
      <c r="HH41" s="378"/>
      <c r="HI41" s="378"/>
      <c r="HJ41" s="378"/>
      <c r="HK41" s="378"/>
      <c r="HL41" s="378"/>
      <c r="HM41" s="378"/>
      <c r="HN41" s="378"/>
      <c r="HO41" s="378"/>
      <c r="HP41" s="378"/>
    </row>
    <row r="42" spans="160:224" s="112" customFormat="1" ht="11.25">
      <c r="FD42" s="380" t="s">
        <v>272</v>
      </c>
      <c r="FE42" s="380"/>
      <c r="FF42" s="380"/>
      <c r="FG42" s="380"/>
      <c r="FH42" s="380"/>
      <c r="FI42" s="380"/>
      <c r="FJ42" s="380"/>
      <c r="FK42" s="380"/>
      <c r="FL42" s="380"/>
      <c r="FM42" s="380"/>
      <c r="FN42" s="380"/>
      <c r="FO42" s="380"/>
      <c r="FP42" s="380"/>
      <c r="FQ42" s="380"/>
      <c r="FR42" s="380"/>
      <c r="FS42" s="380"/>
      <c r="FT42" s="380"/>
      <c r="FU42" s="380"/>
      <c r="FV42" s="380"/>
      <c r="FW42" s="380"/>
      <c r="FX42" s="380"/>
      <c r="FY42" s="380"/>
      <c r="FZ42" s="380"/>
      <c r="GA42" s="380"/>
      <c r="GB42" s="380"/>
      <c r="GC42" s="380"/>
      <c r="GD42" s="380"/>
      <c r="GE42" s="380"/>
      <c r="GF42" s="380"/>
      <c r="GG42" s="380"/>
      <c r="GH42" s="380"/>
      <c r="GI42" s="380"/>
      <c r="GK42" s="381" t="s">
        <v>273</v>
      </c>
      <c r="GL42" s="381"/>
      <c r="GM42" s="381"/>
      <c r="GN42" s="381"/>
      <c r="GO42" s="381"/>
      <c r="GP42" s="381"/>
      <c r="GQ42" s="381"/>
      <c r="GR42" s="381"/>
      <c r="GS42" s="381"/>
      <c r="GT42" s="381"/>
      <c r="GU42" s="381"/>
      <c r="GV42" s="381"/>
      <c r="GW42" s="381"/>
      <c r="GX42" s="381"/>
      <c r="GY42" s="381"/>
      <c r="GZ42" s="381"/>
      <c r="HA42" s="381"/>
      <c r="HB42" s="381"/>
      <c r="HC42" s="381"/>
      <c r="HD42" s="381"/>
      <c r="HE42" s="381"/>
      <c r="HF42" s="381"/>
      <c r="HG42" s="381"/>
      <c r="HH42" s="381"/>
      <c r="HI42" s="381"/>
      <c r="HJ42" s="381"/>
      <c r="HK42" s="381"/>
      <c r="HL42" s="381"/>
      <c r="HM42" s="381"/>
      <c r="HN42" s="381"/>
      <c r="HO42" s="381"/>
      <c r="HP42" s="381"/>
    </row>
    <row r="43" spans="1:224" ht="12.75">
      <c r="A43" s="101" t="s">
        <v>274</v>
      </c>
      <c r="FD43" s="378"/>
      <c r="FE43" s="378"/>
      <c r="FF43" s="378"/>
      <c r="FG43" s="378"/>
      <c r="FH43" s="378"/>
      <c r="FI43" s="378"/>
      <c r="FJ43" s="378"/>
      <c r="FK43" s="378"/>
      <c r="FL43" s="378"/>
      <c r="FM43" s="378"/>
      <c r="FN43" s="378"/>
      <c r="FO43" s="378"/>
      <c r="FP43" s="378"/>
      <c r="FQ43" s="378"/>
      <c r="FR43" s="378"/>
      <c r="FS43" s="378"/>
      <c r="FT43" s="378"/>
      <c r="FU43" s="378"/>
      <c r="FV43" s="378"/>
      <c r="FW43" s="378"/>
      <c r="FX43" s="378"/>
      <c r="FY43" s="378"/>
      <c r="FZ43" s="378"/>
      <c r="GA43" s="378"/>
      <c r="GB43" s="378"/>
      <c r="GC43" s="378"/>
      <c r="GD43" s="378"/>
      <c r="GE43" s="378"/>
      <c r="GF43" s="378"/>
      <c r="GG43" s="378"/>
      <c r="GH43" s="378"/>
      <c r="GI43" s="378"/>
      <c r="GK43" s="378"/>
      <c r="GL43" s="378"/>
      <c r="GM43" s="378"/>
      <c r="GN43" s="378"/>
      <c r="GO43" s="378"/>
      <c r="GP43" s="378"/>
      <c r="GQ43" s="378"/>
      <c r="GR43" s="378"/>
      <c r="GS43" s="378"/>
      <c r="GT43" s="378"/>
      <c r="GU43" s="378"/>
      <c r="GV43" s="378"/>
      <c r="GW43" s="378"/>
      <c r="GX43" s="378"/>
      <c r="GY43" s="378"/>
      <c r="GZ43" s="378"/>
      <c r="HA43" s="378"/>
      <c r="HB43" s="378"/>
      <c r="HC43" s="378"/>
      <c r="HD43" s="378"/>
      <c r="HE43" s="378"/>
      <c r="HF43" s="378"/>
      <c r="HG43" s="378"/>
      <c r="HH43" s="378"/>
      <c r="HI43" s="378"/>
      <c r="HJ43" s="378"/>
      <c r="HK43" s="378"/>
      <c r="HL43" s="378"/>
      <c r="HM43" s="378"/>
      <c r="HN43" s="378"/>
      <c r="HO43" s="378"/>
      <c r="HP43" s="378"/>
    </row>
    <row r="44" spans="160:224" s="112" customFormat="1" ht="11.25">
      <c r="FD44" s="380" t="s">
        <v>272</v>
      </c>
      <c r="FE44" s="380"/>
      <c r="FF44" s="380"/>
      <c r="FG44" s="380"/>
      <c r="FH44" s="380"/>
      <c r="FI44" s="380"/>
      <c r="FJ44" s="380"/>
      <c r="FK44" s="380"/>
      <c r="FL44" s="380"/>
      <c r="FM44" s="380"/>
      <c r="FN44" s="380"/>
      <c r="FO44" s="380"/>
      <c r="FP44" s="380"/>
      <c r="FQ44" s="380"/>
      <c r="FR44" s="380"/>
      <c r="FS44" s="380"/>
      <c r="FT44" s="380"/>
      <c r="FU44" s="380"/>
      <c r="FV44" s="380"/>
      <c r="FW44" s="380"/>
      <c r="FX44" s="380"/>
      <c r="FY44" s="380"/>
      <c r="FZ44" s="380"/>
      <c r="GA44" s="380"/>
      <c r="GB44" s="380"/>
      <c r="GC44" s="380"/>
      <c r="GD44" s="380"/>
      <c r="GE44" s="380"/>
      <c r="GF44" s="380"/>
      <c r="GG44" s="380"/>
      <c r="GH44" s="380"/>
      <c r="GI44" s="380"/>
      <c r="GK44" s="381" t="s">
        <v>273</v>
      </c>
      <c r="GL44" s="381"/>
      <c r="GM44" s="381"/>
      <c r="GN44" s="381"/>
      <c r="GO44" s="381"/>
      <c r="GP44" s="381"/>
      <c r="GQ44" s="381"/>
      <c r="GR44" s="381"/>
      <c r="GS44" s="381"/>
      <c r="GT44" s="381"/>
      <c r="GU44" s="381"/>
      <c r="GV44" s="381"/>
      <c r="GW44" s="381"/>
      <c r="GX44" s="381"/>
      <c r="GY44" s="381"/>
      <c r="GZ44" s="381"/>
      <c r="HA44" s="381"/>
      <c r="HB44" s="381"/>
      <c r="HC44" s="381"/>
      <c r="HD44" s="381"/>
      <c r="HE44" s="381"/>
      <c r="HF44" s="381"/>
      <c r="HG44" s="381"/>
      <c r="HH44" s="381"/>
      <c r="HI44" s="381"/>
      <c r="HJ44" s="381"/>
      <c r="HK44" s="381"/>
      <c r="HL44" s="381"/>
      <c r="HM44" s="381"/>
      <c r="HN44" s="381"/>
      <c r="HO44" s="381"/>
      <c r="HP44" s="381"/>
    </row>
    <row r="45" ht="3" customHeight="1"/>
  </sheetData>
  <sheetProtection/>
  <mergeCells count="274">
    <mergeCell ref="S5:AS5"/>
    <mergeCell ref="FD42:GI42"/>
    <mergeCell ref="GK42:HP42"/>
    <mergeCell ref="FD43:GI43"/>
    <mergeCell ref="GK43:HP43"/>
    <mergeCell ref="FD44:GI44"/>
    <mergeCell ref="GK44:HP44"/>
    <mergeCell ref="GJ32:GY33"/>
    <mergeCell ref="GZ32:HP33"/>
    <mergeCell ref="B33:AK33"/>
    <mergeCell ref="A38:HP38"/>
    <mergeCell ref="FD41:GI41"/>
    <mergeCell ref="GK41:HP41"/>
    <mergeCell ref="CV32:DK33"/>
    <mergeCell ref="DL32:EA33"/>
    <mergeCell ref="EB32:EO33"/>
    <mergeCell ref="EP32:FC33"/>
    <mergeCell ref="FD32:FS33"/>
    <mergeCell ref="FT32:GI33"/>
    <mergeCell ref="GJ29:GY31"/>
    <mergeCell ref="GZ29:HP31"/>
    <mergeCell ref="B30:AK30"/>
    <mergeCell ref="B31:AK31"/>
    <mergeCell ref="B32:AK32"/>
    <mergeCell ref="AL32:AU33"/>
    <mergeCell ref="AV32:BC33"/>
    <mergeCell ref="BD32:BQ33"/>
    <mergeCell ref="BR32:CE33"/>
    <mergeCell ref="CF32:CU33"/>
    <mergeCell ref="CV29:DK31"/>
    <mergeCell ref="DL29:EA31"/>
    <mergeCell ref="EB29:EO31"/>
    <mergeCell ref="EP29:FC31"/>
    <mergeCell ref="FD29:FS31"/>
    <mergeCell ref="FT29:GI31"/>
    <mergeCell ref="B29:AK29"/>
    <mergeCell ref="AL29:AU31"/>
    <mergeCell ref="AV29:BC31"/>
    <mergeCell ref="BD29:BQ31"/>
    <mergeCell ref="BR29:CE31"/>
    <mergeCell ref="CF29:CU31"/>
    <mergeCell ref="EB28:EO28"/>
    <mergeCell ref="EP28:FC28"/>
    <mergeCell ref="FD28:FS28"/>
    <mergeCell ref="FT28:GI28"/>
    <mergeCell ref="GJ28:GY28"/>
    <mergeCell ref="GZ28:HP28"/>
    <mergeCell ref="GJ27:GY27"/>
    <mergeCell ref="GZ27:HP27"/>
    <mergeCell ref="B28:AK28"/>
    <mergeCell ref="AL28:AU28"/>
    <mergeCell ref="AV28:BC28"/>
    <mergeCell ref="BD28:BQ28"/>
    <mergeCell ref="BR28:CE28"/>
    <mergeCell ref="CF28:CU28"/>
    <mergeCell ref="CV28:DK28"/>
    <mergeCell ref="DL28:EA28"/>
    <mergeCell ref="CV27:DK27"/>
    <mergeCell ref="DL27:EA27"/>
    <mergeCell ref="EB27:EO27"/>
    <mergeCell ref="EP27:FC27"/>
    <mergeCell ref="FD27:FS27"/>
    <mergeCell ref="FT27:GI27"/>
    <mergeCell ref="B27:AK27"/>
    <mergeCell ref="AL27:AU27"/>
    <mergeCell ref="AV27:BC27"/>
    <mergeCell ref="BD27:BQ27"/>
    <mergeCell ref="BR27:CE27"/>
    <mergeCell ref="CF27:CU27"/>
    <mergeCell ref="EB26:EO26"/>
    <mergeCell ref="EP26:FC26"/>
    <mergeCell ref="FD26:FS26"/>
    <mergeCell ref="FT26:GI26"/>
    <mergeCell ref="GJ26:GY26"/>
    <mergeCell ref="GZ26:HP26"/>
    <mergeCell ref="GJ25:GY25"/>
    <mergeCell ref="GZ25:HP25"/>
    <mergeCell ref="B26:AK26"/>
    <mergeCell ref="AL26:AU26"/>
    <mergeCell ref="AV26:BC26"/>
    <mergeCell ref="BD26:BQ26"/>
    <mergeCell ref="BR26:CE26"/>
    <mergeCell ref="CF26:CU26"/>
    <mergeCell ref="CV26:DK26"/>
    <mergeCell ref="DL26:EA26"/>
    <mergeCell ref="CV25:DK25"/>
    <mergeCell ref="DL25:EA25"/>
    <mergeCell ref="EB25:EO25"/>
    <mergeCell ref="EP25:FC25"/>
    <mergeCell ref="FD25:FS25"/>
    <mergeCell ref="FT25:GI25"/>
    <mergeCell ref="B25:AK25"/>
    <mergeCell ref="AL25:AU25"/>
    <mergeCell ref="AV25:BC25"/>
    <mergeCell ref="BD25:BQ25"/>
    <mergeCell ref="BR25:CE25"/>
    <mergeCell ref="CF25:CU25"/>
    <mergeCell ref="EB24:EO24"/>
    <mergeCell ref="EP24:FC24"/>
    <mergeCell ref="FD24:FS24"/>
    <mergeCell ref="FT24:GI24"/>
    <mergeCell ref="GJ24:GY24"/>
    <mergeCell ref="GZ24:HP24"/>
    <mergeCell ref="GJ23:GY23"/>
    <mergeCell ref="GZ23:HP23"/>
    <mergeCell ref="B24:AK24"/>
    <mergeCell ref="AL24:AU24"/>
    <mergeCell ref="AV24:BC24"/>
    <mergeCell ref="BD24:BQ24"/>
    <mergeCell ref="BR24:CE24"/>
    <mergeCell ref="CF24:CU24"/>
    <mergeCell ref="CV24:DK24"/>
    <mergeCell ref="DL24:EA24"/>
    <mergeCell ref="CV23:DK23"/>
    <mergeCell ref="DL23:EA23"/>
    <mergeCell ref="EB23:EO23"/>
    <mergeCell ref="EP23:FC23"/>
    <mergeCell ref="FD23:FS23"/>
    <mergeCell ref="FT23:GI23"/>
    <mergeCell ref="B23:AK23"/>
    <mergeCell ref="AL23:AU23"/>
    <mergeCell ref="AV23:BC23"/>
    <mergeCell ref="BD23:BQ23"/>
    <mergeCell ref="BR23:CE23"/>
    <mergeCell ref="CF23:CU23"/>
    <mergeCell ref="EB22:EO22"/>
    <mergeCell ref="EP22:FC22"/>
    <mergeCell ref="FD22:FS22"/>
    <mergeCell ref="FT22:GI22"/>
    <mergeCell ref="GJ22:GY22"/>
    <mergeCell ref="GZ22:HP22"/>
    <mergeCell ref="GJ21:GY21"/>
    <mergeCell ref="GZ21:HP21"/>
    <mergeCell ref="B22:AK22"/>
    <mergeCell ref="AL22:AU22"/>
    <mergeCell ref="AV22:BC22"/>
    <mergeCell ref="BD22:BQ22"/>
    <mergeCell ref="BR22:CE22"/>
    <mergeCell ref="CF22:CU22"/>
    <mergeCell ref="CV22:DK22"/>
    <mergeCell ref="DL22:EA22"/>
    <mergeCell ref="CV21:DK21"/>
    <mergeCell ref="DL21:EA21"/>
    <mergeCell ref="EB21:EO21"/>
    <mergeCell ref="EP21:FC21"/>
    <mergeCell ref="FD21:FS21"/>
    <mergeCell ref="FT21:GI21"/>
    <mergeCell ref="B21:AK21"/>
    <mergeCell ref="AL21:AU21"/>
    <mergeCell ref="AV21:BC21"/>
    <mergeCell ref="BD21:BQ21"/>
    <mergeCell ref="BR21:CE21"/>
    <mergeCell ref="CF21:CU21"/>
    <mergeCell ref="EB20:EO20"/>
    <mergeCell ref="EP20:FC20"/>
    <mergeCell ref="FD20:FS20"/>
    <mergeCell ref="FT20:GI20"/>
    <mergeCell ref="GJ20:GY20"/>
    <mergeCell ref="GZ20:HP20"/>
    <mergeCell ref="GJ19:GY19"/>
    <mergeCell ref="GZ19:HP19"/>
    <mergeCell ref="B20:AK20"/>
    <mergeCell ref="AL20:AU20"/>
    <mergeCell ref="AV20:BC20"/>
    <mergeCell ref="BD20:BQ20"/>
    <mergeCell ref="BR20:CE20"/>
    <mergeCell ref="CF20:CU20"/>
    <mergeCell ref="CV20:DK20"/>
    <mergeCell ref="DL20:EA20"/>
    <mergeCell ref="CV19:DK19"/>
    <mergeCell ref="DL19:EA19"/>
    <mergeCell ref="EB19:EO19"/>
    <mergeCell ref="EP19:FC19"/>
    <mergeCell ref="FD19:FS19"/>
    <mergeCell ref="FT19:GI19"/>
    <mergeCell ref="B19:AK19"/>
    <mergeCell ref="AL19:AU19"/>
    <mergeCell ref="AV19:BC19"/>
    <mergeCell ref="BD19:BQ19"/>
    <mergeCell ref="BR19:CE19"/>
    <mergeCell ref="CF19:CU19"/>
    <mergeCell ref="EB18:EO18"/>
    <mergeCell ref="EP18:FC18"/>
    <mergeCell ref="FD18:FS18"/>
    <mergeCell ref="FT18:GI18"/>
    <mergeCell ref="GJ18:GY18"/>
    <mergeCell ref="GZ18:HP18"/>
    <mergeCell ref="GJ17:GY17"/>
    <mergeCell ref="GZ17:HP17"/>
    <mergeCell ref="B18:AK18"/>
    <mergeCell ref="AL18:AU18"/>
    <mergeCell ref="AV18:BC18"/>
    <mergeCell ref="BD18:BQ18"/>
    <mergeCell ref="BR18:CE18"/>
    <mergeCell ref="CF18:CU18"/>
    <mergeCell ref="CV18:DK18"/>
    <mergeCell ref="DL18:EA18"/>
    <mergeCell ref="CV17:DK17"/>
    <mergeCell ref="DL17:EA17"/>
    <mergeCell ref="EB17:EO17"/>
    <mergeCell ref="EP17:FC17"/>
    <mergeCell ref="FD17:FS17"/>
    <mergeCell ref="FT17:GI17"/>
    <mergeCell ref="B17:AK17"/>
    <mergeCell ref="AL17:AU17"/>
    <mergeCell ref="AV17:BC17"/>
    <mergeCell ref="BD17:BQ17"/>
    <mergeCell ref="BR17:CE17"/>
    <mergeCell ref="CF17:CU17"/>
    <mergeCell ref="EP15:FC16"/>
    <mergeCell ref="FD15:FS16"/>
    <mergeCell ref="FT15:GI16"/>
    <mergeCell ref="GJ15:GY16"/>
    <mergeCell ref="GZ15:HP16"/>
    <mergeCell ref="B16:AK16"/>
    <mergeCell ref="BD15:BQ16"/>
    <mergeCell ref="BR15:CE16"/>
    <mergeCell ref="CF15:CU16"/>
    <mergeCell ref="CV15:DK16"/>
    <mergeCell ref="DL15:EA16"/>
    <mergeCell ref="EB15:EO16"/>
    <mergeCell ref="B12:AK12"/>
    <mergeCell ref="B13:AK13"/>
    <mergeCell ref="B14:AK14"/>
    <mergeCell ref="B15:AK15"/>
    <mergeCell ref="AL15:AU16"/>
    <mergeCell ref="AV15:BC16"/>
    <mergeCell ref="EB11:EO14"/>
    <mergeCell ref="B11:AK11"/>
    <mergeCell ref="FT11:GI14"/>
    <mergeCell ref="GJ11:GY14"/>
    <mergeCell ref="GZ11:HP14"/>
    <mergeCell ref="GJ10:GY10"/>
    <mergeCell ref="GZ10:HP10"/>
    <mergeCell ref="FT10:GI10"/>
    <mergeCell ref="AL11:AU14"/>
    <mergeCell ref="AV11:BC14"/>
    <mergeCell ref="BD11:BQ14"/>
    <mergeCell ref="BR11:CE14"/>
    <mergeCell ref="CF11:CU14"/>
    <mergeCell ref="CV11:DK14"/>
    <mergeCell ref="DL11:EA14"/>
    <mergeCell ref="CV10:DK10"/>
    <mergeCell ref="DL10:EA10"/>
    <mergeCell ref="EB10:EO10"/>
    <mergeCell ref="EP10:FC10"/>
    <mergeCell ref="FD10:FS10"/>
    <mergeCell ref="EP11:FC14"/>
    <mergeCell ref="FD11:FS14"/>
    <mergeCell ref="A10:AK10"/>
    <mergeCell ref="AL10:AU10"/>
    <mergeCell ref="AV10:BC10"/>
    <mergeCell ref="BD10:BQ10"/>
    <mergeCell ref="BR10:CE10"/>
    <mergeCell ref="CF10:CU10"/>
    <mergeCell ref="EP8:FC9"/>
    <mergeCell ref="FD8:GY8"/>
    <mergeCell ref="GZ8:HP9"/>
    <mergeCell ref="CF9:CU9"/>
    <mergeCell ref="CV9:DK9"/>
    <mergeCell ref="DL9:EA9"/>
    <mergeCell ref="FD9:FS9"/>
    <mergeCell ref="FT9:GI9"/>
    <mergeCell ref="GJ9:GY9"/>
    <mergeCell ref="A3:HP3"/>
    <mergeCell ref="A4:HP4"/>
    <mergeCell ref="FT5:HP5"/>
    <mergeCell ref="A8:AK9"/>
    <mergeCell ref="AL8:AU9"/>
    <mergeCell ref="AV8:BC9"/>
    <mergeCell ref="BD8:BQ9"/>
    <mergeCell ref="BR8:CE9"/>
    <mergeCell ref="CF8:EA8"/>
    <mergeCell ref="EB8:EO9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8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Y68"/>
  <sheetViews>
    <sheetView zoomScale="140" zoomScaleNormal="140" zoomScaleSheetLayoutView="145" workbookViewId="0" topLeftCell="A10">
      <pane xSplit="53" ySplit="1" topLeftCell="BB11" activePane="bottomRight" state="frozen"/>
      <selection pane="topLeft" activeCell="A10" sqref="A10"/>
      <selection pane="topRight" activeCell="BB10" sqref="BB10"/>
      <selection pane="bottomLeft" activeCell="A11" sqref="A11"/>
      <selection pane="bottomRight" activeCell="FQ49" sqref="FQ49"/>
    </sheetView>
  </sheetViews>
  <sheetFormatPr defaultColWidth="0.85546875" defaultRowHeight="15"/>
  <cols>
    <col min="1" max="16384" width="0.85546875" style="101" customWidth="1"/>
  </cols>
  <sheetData>
    <row r="1" s="118" customFormat="1" ht="9.75">
      <c r="EY1" s="119" t="s">
        <v>276</v>
      </c>
    </row>
    <row r="2" s="120" customFormat="1" ht="3.75" customHeight="1"/>
    <row r="3" spans="1:155" s="121" customFormat="1" ht="10.5">
      <c r="A3" s="382" t="s">
        <v>277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82"/>
      <c r="AQ3" s="382"/>
      <c r="AR3" s="382"/>
      <c r="AS3" s="382"/>
      <c r="AT3" s="382"/>
      <c r="AU3" s="382"/>
      <c r="AV3" s="382"/>
      <c r="AW3" s="382"/>
      <c r="AX3" s="382"/>
      <c r="AY3" s="382"/>
      <c r="AZ3" s="382"/>
      <c r="BA3" s="382"/>
      <c r="BB3" s="382"/>
      <c r="BC3" s="382"/>
      <c r="BD3" s="382"/>
      <c r="BE3" s="382"/>
      <c r="BF3" s="382"/>
      <c r="BG3" s="382"/>
      <c r="BH3" s="382"/>
      <c r="BI3" s="382"/>
      <c r="BJ3" s="382"/>
      <c r="BK3" s="382"/>
      <c r="BL3" s="382"/>
      <c r="BM3" s="382"/>
      <c r="BN3" s="382"/>
      <c r="BO3" s="382"/>
      <c r="BP3" s="382"/>
      <c r="BQ3" s="382"/>
      <c r="BR3" s="382"/>
      <c r="BS3" s="382"/>
      <c r="BT3" s="382"/>
      <c r="BU3" s="382"/>
      <c r="BV3" s="382"/>
      <c r="BW3" s="382"/>
      <c r="BX3" s="382"/>
      <c r="BY3" s="382"/>
      <c r="BZ3" s="382"/>
      <c r="CA3" s="382"/>
      <c r="CB3" s="382"/>
      <c r="CC3" s="382"/>
      <c r="CD3" s="382"/>
      <c r="CE3" s="382"/>
      <c r="CF3" s="382"/>
      <c r="CG3" s="382"/>
      <c r="CH3" s="382"/>
      <c r="CI3" s="382"/>
      <c r="CJ3" s="382"/>
      <c r="CK3" s="382"/>
      <c r="CL3" s="382"/>
      <c r="CM3" s="382"/>
      <c r="CN3" s="382"/>
      <c r="CO3" s="382"/>
      <c r="CP3" s="382"/>
      <c r="CQ3" s="382"/>
      <c r="CR3" s="382"/>
      <c r="CS3" s="382"/>
      <c r="CT3" s="382"/>
      <c r="CU3" s="382"/>
      <c r="CV3" s="382"/>
      <c r="CW3" s="382"/>
      <c r="CX3" s="382"/>
      <c r="CY3" s="382"/>
      <c r="CZ3" s="382"/>
      <c r="DA3" s="382"/>
      <c r="DB3" s="382"/>
      <c r="DC3" s="382"/>
      <c r="DD3" s="382"/>
      <c r="DE3" s="382"/>
      <c r="DF3" s="382"/>
      <c r="DG3" s="382"/>
      <c r="DH3" s="382"/>
      <c r="DI3" s="382"/>
      <c r="DJ3" s="382"/>
      <c r="DK3" s="382"/>
      <c r="DL3" s="382"/>
      <c r="DM3" s="382"/>
      <c r="DN3" s="382"/>
      <c r="DO3" s="382"/>
      <c r="DP3" s="382"/>
      <c r="DQ3" s="382"/>
      <c r="DR3" s="382"/>
      <c r="DS3" s="382"/>
      <c r="DT3" s="382"/>
      <c r="DU3" s="382"/>
      <c r="DV3" s="382"/>
      <c r="DW3" s="382"/>
      <c r="DX3" s="382"/>
      <c r="DY3" s="382"/>
      <c r="DZ3" s="382"/>
      <c r="EA3" s="382"/>
      <c r="EB3" s="382"/>
      <c r="EC3" s="382"/>
      <c r="ED3" s="382"/>
      <c r="EE3" s="382"/>
      <c r="EF3" s="382"/>
      <c r="EG3" s="382"/>
      <c r="EH3" s="382"/>
      <c r="EI3" s="382"/>
      <c r="EJ3" s="382"/>
      <c r="EK3" s="382"/>
      <c r="EL3" s="382"/>
      <c r="EM3" s="382"/>
      <c r="EN3" s="382"/>
      <c r="EO3" s="382"/>
      <c r="EP3" s="382"/>
      <c r="EQ3" s="382"/>
      <c r="ER3" s="382"/>
      <c r="ES3" s="382"/>
      <c r="ET3" s="382"/>
      <c r="EU3" s="382"/>
      <c r="EV3" s="382"/>
      <c r="EW3" s="382"/>
      <c r="EX3" s="382"/>
      <c r="EY3" s="382"/>
    </row>
    <row r="4" spans="1:155" s="121" customFormat="1" ht="10.5">
      <c r="A4" s="382" t="s">
        <v>278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382"/>
      <c r="AY4" s="382"/>
      <c r="AZ4" s="382"/>
      <c r="BA4" s="382"/>
      <c r="BB4" s="382"/>
      <c r="BC4" s="382"/>
      <c r="BD4" s="382"/>
      <c r="BE4" s="382"/>
      <c r="BF4" s="382"/>
      <c r="BG4" s="382"/>
      <c r="BH4" s="382"/>
      <c r="BI4" s="382"/>
      <c r="BJ4" s="382"/>
      <c r="BK4" s="382"/>
      <c r="BL4" s="382"/>
      <c r="BM4" s="382"/>
      <c r="BN4" s="382"/>
      <c r="BO4" s="382"/>
      <c r="BP4" s="382"/>
      <c r="BQ4" s="382"/>
      <c r="BR4" s="382"/>
      <c r="BS4" s="382"/>
      <c r="BT4" s="382"/>
      <c r="BU4" s="382"/>
      <c r="BV4" s="382"/>
      <c r="BW4" s="382"/>
      <c r="BX4" s="382"/>
      <c r="BY4" s="382"/>
      <c r="BZ4" s="382"/>
      <c r="CA4" s="382"/>
      <c r="CB4" s="382"/>
      <c r="CC4" s="382"/>
      <c r="CD4" s="382"/>
      <c r="CE4" s="382"/>
      <c r="CF4" s="382"/>
      <c r="CG4" s="382"/>
      <c r="CH4" s="382"/>
      <c r="CI4" s="382"/>
      <c r="CJ4" s="382"/>
      <c r="CK4" s="382"/>
      <c r="CL4" s="382"/>
      <c r="CM4" s="382"/>
      <c r="CN4" s="382"/>
      <c r="CO4" s="382"/>
      <c r="CP4" s="382"/>
      <c r="CQ4" s="382"/>
      <c r="CR4" s="382"/>
      <c r="CS4" s="382"/>
      <c r="CT4" s="382"/>
      <c r="CU4" s="382"/>
      <c r="CV4" s="382"/>
      <c r="CW4" s="382"/>
      <c r="CX4" s="382"/>
      <c r="CY4" s="382"/>
      <c r="CZ4" s="382"/>
      <c r="DA4" s="382"/>
      <c r="DB4" s="382"/>
      <c r="DC4" s="382"/>
      <c r="DD4" s="382"/>
      <c r="DE4" s="382"/>
      <c r="DF4" s="382"/>
      <c r="DG4" s="382"/>
      <c r="DH4" s="382"/>
      <c r="DI4" s="382"/>
      <c r="DJ4" s="382"/>
      <c r="DK4" s="382"/>
      <c r="DL4" s="382"/>
      <c r="DM4" s="382"/>
      <c r="DN4" s="382"/>
      <c r="DO4" s="382"/>
      <c r="DP4" s="382"/>
      <c r="DQ4" s="382"/>
      <c r="DR4" s="382"/>
      <c r="DS4" s="382"/>
      <c r="DT4" s="382"/>
      <c r="DU4" s="382"/>
      <c r="DV4" s="382"/>
      <c r="DW4" s="382"/>
      <c r="DX4" s="382"/>
      <c r="DY4" s="382"/>
      <c r="DZ4" s="382"/>
      <c r="EA4" s="382"/>
      <c r="EB4" s="382"/>
      <c r="EC4" s="382"/>
      <c r="ED4" s="382"/>
      <c r="EE4" s="382"/>
      <c r="EF4" s="382"/>
      <c r="EG4" s="382"/>
      <c r="EH4" s="382"/>
      <c r="EI4" s="382"/>
      <c r="EJ4" s="382"/>
      <c r="EK4" s="382"/>
      <c r="EL4" s="382"/>
      <c r="EM4" s="382"/>
      <c r="EN4" s="382"/>
      <c r="EO4" s="382"/>
      <c r="EP4" s="382"/>
      <c r="EQ4" s="382"/>
      <c r="ER4" s="382"/>
      <c r="ES4" s="382"/>
      <c r="ET4" s="382"/>
      <c r="EU4" s="382"/>
      <c r="EV4" s="382"/>
      <c r="EW4" s="382"/>
      <c r="EX4" s="382"/>
      <c r="EY4" s="382"/>
    </row>
    <row r="5" s="120" customFormat="1" ht="6" customHeight="1"/>
    <row r="6" spans="1:155" s="122" customFormat="1" ht="8.25">
      <c r="A6" s="122" t="s">
        <v>219</v>
      </c>
      <c r="L6" s="476" t="s">
        <v>275</v>
      </c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DN6" s="383"/>
      <c r="DO6" s="383"/>
      <c r="DP6" s="383"/>
      <c r="DQ6" s="383"/>
      <c r="DR6" s="383"/>
      <c r="DS6" s="383"/>
      <c r="DT6" s="383"/>
      <c r="DU6" s="383"/>
      <c r="DV6" s="383"/>
      <c r="DW6" s="383"/>
      <c r="DX6" s="383"/>
      <c r="DY6" s="383"/>
      <c r="DZ6" s="383"/>
      <c r="EA6" s="383"/>
      <c r="EB6" s="383"/>
      <c r="EC6" s="383"/>
      <c r="ED6" s="383"/>
      <c r="EE6" s="383"/>
      <c r="EF6" s="383"/>
      <c r="EG6" s="383"/>
      <c r="EH6" s="383"/>
      <c r="EI6" s="383"/>
      <c r="EJ6" s="383"/>
      <c r="EK6" s="383"/>
      <c r="EL6" s="383"/>
      <c r="EM6" s="383"/>
      <c r="EN6" s="383"/>
      <c r="EO6" s="383"/>
      <c r="EP6" s="383"/>
      <c r="EQ6" s="383"/>
      <c r="ER6" s="383"/>
      <c r="ES6" s="383"/>
      <c r="ET6" s="383"/>
      <c r="EU6" s="383"/>
      <c r="EV6" s="383"/>
      <c r="EW6" s="383"/>
      <c r="EX6" s="383"/>
      <c r="EY6" s="383"/>
    </row>
    <row r="7" spans="118:155" s="122" customFormat="1" ht="8.25"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</row>
    <row r="8" s="122" customFormat="1" ht="7.5" customHeight="1"/>
    <row r="9" spans="1:155" s="124" customFormat="1" ht="9" customHeight="1">
      <c r="A9" s="384" t="s">
        <v>220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6"/>
      <c r="AN9" s="384" t="s">
        <v>221</v>
      </c>
      <c r="AO9" s="385"/>
      <c r="AP9" s="385"/>
      <c r="AQ9" s="385"/>
      <c r="AR9" s="385"/>
      <c r="AS9" s="385"/>
      <c r="AT9" s="385"/>
      <c r="AU9" s="386"/>
      <c r="AV9" s="384" t="s">
        <v>222</v>
      </c>
      <c r="AW9" s="385"/>
      <c r="AX9" s="385"/>
      <c r="AY9" s="385"/>
      <c r="AZ9" s="385"/>
      <c r="BA9" s="386"/>
      <c r="BB9" s="384" t="s">
        <v>223</v>
      </c>
      <c r="BC9" s="385"/>
      <c r="BD9" s="385"/>
      <c r="BE9" s="385"/>
      <c r="BF9" s="385"/>
      <c r="BG9" s="385"/>
      <c r="BH9" s="385"/>
      <c r="BI9" s="385"/>
      <c r="BJ9" s="386"/>
      <c r="BK9" s="390" t="s">
        <v>279</v>
      </c>
      <c r="BL9" s="390"/>
      <c r="BM9" s="390"/>
      <c r="BN9" s="390"/>
      <c r="BO9" s="390"/>
      <c r="BP9" s="390"/>
      <c r="BQ9" s="390"/>
      <c r="BR9" s="390"/>
      <c r="BS9" s="390"/>
      <c r="BT9" s="390" t="s">
        <v>225</v>
      </c>
      <c r="BU9" s="390"/>
      <c r="BV9" s="390"/>
      <c r="BW9" s="390"/>
      <c r="BX9" s="390"/>
      <c r="BY9" s="390"/>
      <c r="BZ9" s="390"/>
      <c r="CA9" s="390"/>
      <c r="CB9" s="390"/>
      <c r="CC9" s="390"/>
      <c r="CD9" s="390"/>
      <c r="CE9" s="390"/>
      <c r="CF9" s="390"/>
      <c r="CG9" s="390"/>
      <c r="CH9" s="390"/>
      <c r="CI9" s="390"/>
      <c r="CJ9" s="390"/>
      <c r="CK9" s="390"/>
      <c r="CL9" s="390"/>
      <c r="CM9" s="390"/>
      <c r="CN9" s="390"/>
      <c r="CO9" s="390"/>
      <c r="CP9" s="390"/>
      <c r="CQ9" s="390"/>
      <c r="CR9" s="390"/>
      <c r="CS9" s="390"/>
      <c r="CT9" s="390"/>
      <c r="CU9" s="390"/>
      <c r="CV9" s="390" t="s">
        <v>280</v>
      </c>
      <c r="CW9" s="390"/>
      <c r="CX9" s="390"/>
      <c r="CY9" s="390"/>
      <c r="CZ9" s="390"/>
      <c r="DA9" s="390"/>
      <c r="DB9" s="390"/>
      <c r="DC9" s="390"/>
      <c r="DD9" s="390"/>
      <c r="DE9" s="390" t="s">
        <v>281</v>
      </c>
      <c r="DF9" s="390"/>
      <c r="DG9" s="390"/>
      <c r="DH9" s="390"/>
      <c r="DI9" s="390"/>
      <c r="DJ9" s="390"/>
      <c r="DK9" s="390"/>
      <c r="DL9" s="390"/>
      <c r="DM9" s="390"/>
      <c r="DN9" s="390" t="s">
        <v>228</v>
      </c>
      <c r="DO9" s="390"/>
      <c r="DP9" s="390"/>
      <c r="DQ9" s="390"/>
      <c r="DR9" s="390"/>
      <c r="DS9" s="390"/>
      <c r="DT9" s="390"/>
      <c r="DU9" s="390"/>
      <c r="DV9" s="390"/>
      <c r="DW9" s="390"/>
      <c r="DX9" s="390"/>
      <c r="DY9" s="390"/>
      <c r="DZ9" s="390"/>
      <c r="EA9" s="390"/>
      <c r="EB9" s="390"/>
      <c r="EC9" s="390"/>
      <c r="ED9" s="390"/>
      <c r="EE9" s="390"/>
      <c r="EF9" s="390"/>
      <c r="EG9" s="390"/>
      <c r="EH9" s="390"/>
      <c r="EI9" s="390"/>
      <c r="EJ9" s="390"/>
      <c r="EK9" s="390"/>
      <c r="EL9" s="390"/>
      <c r="EM9" s="390"/>
      <c r="EN9" s="390"/>
      <c r="EO9" s="390"/>
      <c r="EP9" s="384" t="s">
        <v>282</v>
      </c>
      <c r="EQ9" s="385"/>
      <c r="ER9" s="385"/>
      <c r="ES9" s="385"/>
      <c r="ET9" s="385"/>
      <c r="EU9" s="385"/>
      <c r="EV9" s="385"/>
      <c r="EW9" s="385"/>
      <c r="EX9" s="385"/>
      <c r="EY9" s="386"/>
    </row>
    <row r="10" spans="1:155" s="124" customFormat="1" ht="66.75" customHeight="1">
      <c r="A10" s="387"/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9"/>
      <c r="AN10" s="387"/>
      <c r="AO10" s="388"/>
      <c r="AP10" s="388"/>
      <c r="AQ10" s="388"/>
      <c r="AR10" s="388"/>
      <c r="AS10" s="388"/>
      <c r="AT10" s="388"/>
      <c r="AU10" s="389"/>
      <c r="AV10" s="387"/>
      <c r="AW10" s="388"/>
      <c r="AX10" s="388"/>
      <c r="AY10" s="388"/>
      <c r="AZ10" s="388"/>
      <c r="BA10" s="389"/>
      <c r="BB10" s="387"/>
      <c r="BC10" s="388"/>
      <c r="BD10" s="388"/>
      <c r="BE10" s="388"/>
      <c r="BF10" s="388"/>
      <c r="BG10" s="388"/>
      <c r="BH10" s="388"/>
      <c r="BI10" s="388"/>
      <c r="BJ10" s="389"/>
      <c r="BK10" s="390"/>
      <c r="BL10" s="390"/>
      <c r="BM10" s="390"/>
      <c r="BN10" s="390"/>
      <c r="BO10" s="390"/>
      <c r="BP10" s="390"/>
      <c r="BQ10" s="390"/>
      <c r="BR10" s="390"/>
      <c r="BS10" s="390"/>
      <c r="BT10" s="390" t="s">
        <v>283</v>
      </c>
      <c r="BU10" s="390"/>
      <c r="BV10" s="390"/>
      <c r="BW10" s="390"/>
      <c r="BX10" s="390"/>
      <c r="BY10" s="390"/>
      <c r="BZ10" s="390"/>
      <c r="CA10" s="390" t="s">
        <v>284</v>
      </c>
      <c r="CB10" s="390"/>
      <c r="CC10" s="390"/>
      <c r="CD10" s="390"/>
      <c r="CE10" s="390"/>
      <c r="CF10" s="390"/>
      <c r="CG10" s="390"/>
      <c r="CH10" s="390" t="s">
        <v>285</v>
      </c>
      <c r="CI10" s="390"/>
      <c r="CJ10" s="390"/>
      <c r="CK10" s="390"/>
      <c r="CL10" s="390"/>
      <c r="CM10" s="390"/>
      <c r="CN10" s="390"/>
      <c r="CO10" s="390" t="s">
        <v>286</v>
      </c>
      <c r="CP10" s="390"/>
      <c r="CQ10" s="390"/>
      <c r="CR10" s="390"/>
      <c r="CS10" s="390"/>
      <c r="CT10" s="390"/>
      <c r="CU10" s="390"/>
      <c r="CV10" s="390"/>
      <c r="CW10" s="390"/>
      <c r="CX10" s="390"/>
      <c r="CY10" s="390"/>
      <c r="CZ10" s="390"/>
      <c r="DA10" s="390"/>
      <c r="DB10" s="390"/>
      <c r="DC10" s="390"/>
      <c r="DD10" s="390"/>
      <c r="DE10" s="390"/>
      <c r="DF10" s="390"/>
      <c r="DG10" s="390"/>
      <c r="DH10" s="390"/>
      <c r="DI10" s="390"/>
      <c r="DJ10" s="390"/>
      <c r="DK10" s="390"/>
      <c r="DL10" s="390"/>
      <c r="DM10" s="390"/>
      <c r="DN10" s="390" t="s">
        <v>283</v>
      </c>
      <c r="DO10" s="390"/>
      <c r="DP10" s="390"/>
      <c r="DQ10" s="390"/>
      <c r="DR10" s="390"/>
      <c r="DS10" s="390"/>
      <c r="DT10" s="390"/>
      <c r="DU10" s="390" t="s">
        <v>284</v>
      </c>
      <c r="DV10" s="390"/>
      <c r="DW10" s="390"/>
      <c r="DX10" s="390"/>
      <c r="DY10" s="390"/>
      <c r="DZ10" s="390"/>
      <c r="EA10" s="390"/>
      <c r="EB10" s="390" t="s">
        <v>285</v>
      </c>
      <c r="EC10" s="390"/>
      <c r="ED10" s="390"/>
      <c r="EE10" s="390"/>
      <c r="EF10" s="390"/>
      <c r="EG10" s="390"/>
      <c r="EH10" s="390"/>
      <c r="EI10" s="390" t="s">
        <v>286</v>
      </c>
      <c r="EJ10" s="390"/>
      <c r="EK10" s="390"/>
      <c r="EL10" s="390"/>
      <c r="EM10" s="390"/>
      <c r="EN10" s="390"/>
      <c r="EO10" s="390"/>
      <c r="EP10" s="387"/>
      <c r="EQ10" s="388"/>
      <c r="ER10" s="388"/>
      <c r="ES10" s="388"/>
      <c r="ET10" s="388"/>
      <c r="EU10" s="388"/>
      <c r="EV10" s="388"/>
      <c r="EW10" s="388"/>
      <c r="EX10" s="388"/>
      <c r="EY10" s="389"/>
    </row>
    <row r="11" spans="1:155" s="125" customFormat="1" ht="18.75" customHeight="1">
      <c r="A11" s="391">
        <v>1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3"/>
      <c r="AN11" s="394">
        <v>2</v>
      </c>
      <c r="AO11" s="394"/>
      <c r="AP11" s="394"/>
      <c r="AQ11" s="394"/>
      <c r="AR11" s="394"/>
      <c r="AS11" s="394"/>
      <c r="AT11" s="394"/>
      <c r="AU11" s="394"/>
      <c r="AV11" s="394">
        <v>3</v>
      </c>
      <c r="AW11" s="394"/>
      <c r="AX11" s="394"/>
      <c r="AY11" s="394"/>
      <c r="AZ11" s="394"/>
      <c r="BA11" s="394"/>
      <c r="BB11" s="394">
        <v>4</v>
      </c>
      <c r="BC11" s="394"/>
      <c r="BD11" s="394"/>
      <c r="BE11" s="394"/>
      <c r="BF11" s="394"/>
      <c r="BG11" s="394"/>
      <c r="BH11" s="394"/>
      <c r="BI11" s="394"/>
      <c r="BJ11" s="394"/>
      <c r="BK11" s="394">
        <v>5</v>
      </c>
      <c r="BL11" s="394"/>
      <c r="BM11" s="394"/>
      <c r="BN11" s="394"/>
      <c r="BO11" s="394"/>
      <c r="BP11" s="394"/>
      <c r="BQ11" s="394"/>
      <c r="BR11" s="394"/>
      <c r="BS11" s="394"/>
      <c r="BT11" s="394">
        <v>6</v>
      </c>
      <c r="BU11" s="394"/>
      <c r="BV11" s="394"/>
      <c r="BW11" s="394"/>
      <c r="BX11" s="394"/>
      <c r="BY11" s="394"/>
      <c r="BZ11" s="394"/>
      <c r="CA11" s="394">
        <v>7</v>
      </c>
      <c r="CB11" s="394"/>
      <c r="CC11" s="394"/>
      <c r="CD11" s="394"/>
      <c r="CE11" s="394"/>
      <c r="CF11" s="394"/>
      <c r="CG11" s="394"/>
      <c r="CH11" s="395" t="s">
        <v>287</v>
      </c>
      <c r="CI11" s="396"/>
      <c r="CJ11" s="396"/>
      <c r="CK11" s="396"/>
      <c r="CL11" s="396"/>
      <c r="CM11" s="396"/>
      <c r="CN11" s="397"/>
      <c r="CO11" s="394">
        <v>9</v>
      </c>
      <c r="CP11" s="394"/>
      <c r="CQ11" s="394"/>
      <c r="CR11" s="394"/>
      <c r="CS11" s="394"/>
      <c r="CT11" s="394"/>
      <c r="CU11" s="394"/>
      <c r="CV11" s="394">
        <v>10</v>
      </c>
      <c r="CW11" s="394"/>
      <c r="CX11" s="394"/>
      <c r="CY11" s="394"/>
      <c r="CZ11" s="394"/>
      <c r="DA11" s="394"/>
      <c r="DB11" s="394"/>
      <c r="DC11" s="394"/>
      <c r="DD11" s="394"/>
      <c r="DE11" s="394">
        <v>11</v>
      </c>
      <c r="DF11" s="394"/>
      <c r="DG11" s="394"/>
      <c r="DH11" s="394"/>
      <c r="DI11" s="394"/>
      <c r="DJ11" s="394"/>
      <c r="DK11" s="394"/>
      <c r="DL11" s="394"/>
      <c r="DM11" s="394"/>
      <c r="DN11" s="394">
        <v>12</v>
      </c>
      <c r="DO11" s="394"/>
      <c r="DP11" s="394"/>
      <c r="DQ11" s="394"/>
      <c r="DR11" s="394"/>
      <c r="DS11" s="394"/>
      <c r="DT11" s="394"/>
      <c r="DU11" s="394">
        <v>13</v>
      </c>
      <c r="DV11" s="394"/>
      <c r="DW11" s="394"/>
      <c r="DX11" s="394"/>
      <c r="DY11" s="394"/>
      <c r="DZ11" s="394"/>
      <c r="EA11" s="394"/>
      <c r="EB11" s="395" t="s">
        <v>288</v>
      </c>
      <c r="EC11" s="396"/>
      <c r="ED11" s="396"/>
      <c r="EE11" s="396"/>
      <c r="EF11" s="396"/>
      <c r="EG11" s="396"/>
      <c r="EH11" s="397"/>
      <c r="EI11" s="391">
        <v>15</v>
      </c>
      <c r="EJ11" s="392"/>
      <c r="EK11" s="392"/>
      <c r="EL11" s="392"/>
      <c r="EM11" s="392"/>
      <c r="EN11" s="392"/>
      <c r="EO11" s="393"/>
      <c r="EP11" s="394">
        <v>16</v>
      </c>
      <c r="EQ11" s="394"/>
      <c r="ER11" s="394"/>
      <c r="ES11" s="394"/>
      <c r="ET11" s="394"/>
      <c r="EU11" s="394"/>
      <c r="EV11" s="394"/>
      <c r="EW11" s="394"/>
      <c r="EX11" s="394"/>
      <c r="EY11" s="394"/>
    </row>
    <row r="12" spans="1:155" s="126" customFormat="1" ht="16.5" customHeight="1">
      <c r="A12" s="398" t="s">
        <v>289</v>
      </c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400"/>
      <c r="AN12" s="401" t="s">
        <v>1</v>
      </c>
      <c r="AO12" s="402"/>
      <c r="AP12" s="402"/>
      <c r="AQ12" s="402"/>
      <c r="AR12" s="402"/>
      <c r="AS12" s="402"/>
      <c r="AT12" s="402"/>
      <c r="AU12" s="403"/>
      <c r="AV12" s="404" t="s">
        <v>255</v>
      </c>
      <c r="AW12" s="405"/>
      <c r="AX12" s="405"/>
      <c r="AY12" s="405"/>
      <c r="AZ12" s="405"/>
      <c r="BA12" s="406"/>
      <c r="BB12" s="407">
        <v>5151569.51785</v>
      </c>
      <c r="BC12" s="408"/>
      <c r="BD12" s="408"/>
      <c r="BE12" s="408"/>
      <c r="BF12" s="408"/>
      <c r="BG12" s="408"/>
      <c r="BH12" s="408"/>
      <c r="BI12" s="408"/>
      <c r="BJ12" s="409"/>
      <c r="BK12" s="407">
        <v>5151569.5178499995</v>
      </c>
      <c r="BL12" s="408"/>
      <c r="BM12" s="408"/>
      <c r="BN12" s="408"/>
      <c r="BO12" s="408"/>
      <c r="BP12" s="408"/>
      <c r="BQ12" s="408"/>
      <c r="BR12" s="408"/>
      <c r="BS12" s="409"/>
      <c r="BT12" s="407">
        <v>259750.1</v>
      </c>
      <c r="BU12" s="408"/>
      <c r="BV12" s="408"/>
      <c r="BW12" s="408"/>
      <c r="BX12" s="408"/>
      <c r="BY12" s="408"/>
      <c r="BZ12" s="409"/>
      <c r="CA12" s="407">
        <f>CA13+CA21+CA26+CA34+CA35+CA36+CA39+CA40+CA41</f>
        <v>846.1545</v>
      </c>
      <c r="CB12" s="408"/>
      <c r="CC12" s="408"/>
      <c r="CD12" s="408"/>
      <c r="CE12" s="408"/>
      <c r="CF12" s="408"/>
      <c r="CG12" s="409"/>
      <c r="CH12" s="407">
        <v>260596.25454</v>
      </c>
      <c r="CI12" s="408"/>
      <c r="CJ12" s="408"/>
      <c r="CK12" s="408"/>
      <c r="CL12" s="408"/>
      <c r="CM12" s="408"/>
      <c r="CN12" s="409"/>
      <c r="CO12" s="410">
        <v>4890973.2633</v>
      </c>
      <c r="CP12" s="411"/>
      <c r="CQ12" s="411"/>
      <c r="CR12" s="411"/>
      <c r="CS12" s="411"/>
      <c r="CT12" s="411"/>
      <c r="CU12" s="412"/>
      <c r="CV12" s="413">
        <f>CV13+CV21+CV26+CV34+CV35+CV36+CV39+CV40+CV41</f>
        <v>5387670.424000001</v>
      </c>
      <c r="CW12" s="414"/>
      <c r="CX12" s="414"/>
      <c r="CY12" s="414"/>
      <c r="CZ12" s="414"/>
      <c r="DA12" s="414"/>
      <c r="DB12" s="414"/>
      <c r="DC12" s="414"/>
      <c r="DD12" s="415"/>
      <c r="DE12" s="416">
        <f>CV12</f>
        <v>5387670.424000001</v>
      </c>
      <c r="DF12" s="417"/>
      <c r="DG12" s="417"/>
      <c r="DH12" s="417"/>
      <c r="DI12" s="417"/>
      <c r="DJ12" s="417"/>
      <c r="DK12" s="417"/>
      <c r="DL12" s="417"/>
      <c r="DM12" s="418"/>
      <c r="DN12" s="419">
        <f>DN13+DN21+DN26+DN34+DN35+DN36+DN39+DN40+DN41</f>
        <v>200319.18</v>
      </c>
      <c r="DO12" s="420"/>
      <c r="DP12" s="420"/>
      <c r="DQ12" s="420"/>
      <c r="DR12" s="420"/>
      <c r="DS12" s="420"/>
      <c r="DT12" s="421"/>
      <c r="DU12" s="413">
        <f>DU13+DU21+DU26+DU34+DU35+DU36+DU39+DU40+DU41</f>
        <v>481.78821000000005</v>
      </c>
      <c r="DV12" s="414"/>
      <c r="DW12" s="414"/>
      <c r="DX12" s="414"/>
      <c r="DY12" s="414"/>
      <c r="DZ12" s="414"/>
      <c r="EA12" s="415"/>
      <c r="EB12" s="419">
        <f>DN12+DU12</f>
        <v>200800.96821</v>
      </c>
      <c r="EC12" s="420"/>
      <c r="ED12" s="420"/>
      <c r="EE12" s="420"/>
      <c r="EF12" s="420"/>
      <c r="EG12" s="420"/>
      <c r="EH12" s="421"/>
      <c r="EI12" s="419">
        <f>DE12-EB12</f>
        <v>5186869.455790001</v>
      </c>
      <c r="EJ12" s="420"/>
      <c r="EK12" s="420"/>
      <c r="EL12" s="420"/>
      <c r="EM12" s="420"/>
      <c r="EN12" s="420"/>
      <c r="EO12" s="421"/>
      <c r="EP12" s="422"/>
      <c r="EQ12" s="423"/>
      <c r="ER12" s="423"/>
      <c r="ES12" s="423"/>
      <c r="ET12" s="423"/>
      <c r="EU12" s="423"/>
      <c r="EV12" s="423"/>
      <c r="EW12" s="423"/>
      <c r="EX12" s="423"/>
      <c r="EY12" s="424"/>
    </row>
    <row r="13" spans="1:155" s="126" customFormat="1" ht="8.25">
      <c r="A13" s="425" t="s">
        <v>290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7"/>
      <c r="AN13" s="401" t="s">
        <v>1</v>
      </c>
      <c r="AO13" s="402"/>
      <c r="AP13" s="402"/>
      <c r="AQ13" s="402"/>
      <c r="AR13" s="402"/>
      <c r="AS13" s="402"/>
      <c r="AT13" s="402"/>
      <c r="AU13" s="403"/>
      <c r="AV13" s="404" t="s">
        <v>100</v>
      </c>
      <c r="AW13" s="405"/>
      <c r="AX13" s="405"/>
      <c r="AY13" s="405"/>
      <c r="AZ13" s="405"/>
      <c r="BA13" s="406"/>
      <c r="BB13" s="407">
        <v>709110.33</v>
      </c>
      <c r="BC13" s="408"/>
      <c r="BD13" s="408"/>
      <c r="BE13" s="408"/>
      <c r="BF13" s="408"/>
      <c r="BG13" s="408"/>
      <c r="BH13" s="408"/>
      <c r="BI13" s="408"/>
      <c r="BJ13" s="409"/>
      <c r="BK13" s="407">
        <v>709110.33</v>
      </c>
      <c r="BL13" s="408"/>
      <c r="BM13" s="408"/>
      <c r="BN13" s="408"/>
      <c r="BO13" s="408"/>
      <c r="BP13" s="408"/>
      <c r="BQ13" s="408"/>
      <c r="BR13" s="408"/>
      <c r="BS13" s="409"/>
      <c r="BT13" s="407">
        <v>13671.789999999999</v>
      </c>
      <c r="BU13" s="408"/>
      <c r="BV13" s="408"/>
      <c r="BW13" s="408"/>
      <c r="BX13" s="408"/>
      <c r="BY13" s="408"/>
      <c r="BZ13" s="409"/>
      <c r="CA13" s="407">
        <v>22.09958</v>
      </c>
      <c r="CB13" s="408"/>
      <c r="CC13" s="408"/>
      <c r="CD13" s="408"/>
      <c r="CE13" s="408"/>
      <c r="CF13" s="408"/>
      <c r="CG13" s="409"/>
      <c r="CH13" s="407">
        <v>13693.88958</v>
      </c>
      <c r="CI13" s="408"/>
      <c r="CJ13" s="408"/>
      <c r="CK13" s="408"/>
      <c r="CL13" s="408"/>
      <c r="CM13" s="408"/>
      <c r="CN13" s="409"/>
      <c r="CO13" s="410">
        <v>695416.44041</v>
      </c>
      <c r="CP13" s="411"/>
      <c r="CQ13" s="411"/>
      <c r="CR13" s="411"/>
      <c r="CS13" s="411"/>
      <c r="CT13" s="411"/>
      <c r="CU13" s="412"/>
      <c r="CV13" s="413">
        <f>CV14+CV15+CV20</f>
        <v>946694.11</v>
      </c>
      <c r="CW13" s="414"/>
      <c r="CX13" s="414"/>
      <c r="CY13" s="414"/>
      <c r="CZ13" s="414"/>
      <c r="DA13" s="414"/>
      <c r="DB13" s="414"/>
      <c r="DC13" s="414"/>
      <c r="DD13" s="415"/>
      <c r="DE13" s="416">
        <f aca="true" t="shared" si="0" ref="DE13:DE48">CV13</f>
        <v>946694.11</v>
      </c>
      <c r="DF13" s="417"/>
      <c r="DG13" s="417"/>
      <c r="DH13" s="417"/>
      <c r="DI13" s="417"/>
      <c r="DJ13" s="417"/>
      <c r="DK13" s="417"/>
      <c r="DL13" s="417"/>
      <c r="DM13" s="418"/>
      <c r="DN13" s="413">
        <f>DN14+DN15+DN20</f>
        <v>3693.0499999999997</v>
      </c>
      <c r="DO13" s="414"/>
      <c r="DP13" s="414"/>
      <c r="DQ13" s="414"/>
      <c r="DR13" s="414"/>
      <c r="DS13" s="414"/>
      <c r="DT13" s="415"/>
      <c r="DU13" s="413">
        <f>DU14+DU15+DU20</f>
        <v>14.147</v>
      </c>
      <c r="DV13" s="414"/>
      <c r="DW13" s="414"/>
      <c r="DX13" s="414"/>
      <c r="DY13" s="414"/>
      <c r="DZ13" s="414"/>
      <c r="EA13" s="415"/>
      <c r="EB13" s="416">
        <f aca="true" t="shared" si="1" ref="EB13:EB48">DN13+DU13</f>
        <v>3707.1969999999997</v>
      </c>
      <c r="EC13" s="417"/>
      <c r="ED13" s="417"/>
      <c r="EE13" s="417"/>
      <c r="EF13" s="417"/>
      <c r="EG13" s="417"/>
      <c r="EH13" s="418"/>
      <c r="EI13" s="416">
        <f aca="true" t="shared" si="2" ref="EI13:EI48">DE13-EB13</f>
        <v>942986.913</v>
      </c>
      <c r="EJ13" s="417"/>
      <c r="EK13" s="417"/>
      <c r="EL13" s="417"/>
      <c r="EM13" s="417"/>
      <c r="EN13" s="417"/>
      <c r="EO13" s="418"/>
      <c r="EP13" s="428"/>
      <c r="EQ13" s="429"/>
      <c r="ER13" s="429"/>
      <c r="ES13" s="429"/>
      <c r="ET13" s="429"/>
      <c r="EU13" s="429"/>
      <c r="EV13" s="429"/>
      <c r="EW13" s="429"/>
      <c r="EX13" s="429"/>
      <c r="EY13" s="430"/>
    </row>
    <row r="14" spans="1:155" s="126" customFormat="1" ht="8.25">
      <c r="A14" s="431" t="s">
        <v>291</v>
      </c>
      <c r="B14" s="432"/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K14" s="432"/>
      <c r="AL14" s="432"/>
      <c r="AM14" s="433"/>
      <c r="AN14" s="401" t="s">
        <v>1</v>
      </c>
      <c r="AO14" s="402"/>
      <c r="AP14" s="402"/>
      <c r="AQ14" s="402"/>
      <c r="AR14" s="402"/>
      <c r="AS14" s="402"/>
      <c r="AT14" s="402"/>
      <c r="AU14" s="403"/>
      <c r="AV14" s="404" t="s">
        <v>292</v>
      </c>
      <c r="AW14" s="405"/>
      <c r="AX14" s="405"/>
      <c r="AY14" s="405"/>
      <c r="AZ14" s="405"/>
      <c r="BA14" s="406"/>
      <c r="BB14" s="407">
        <v>697505.82</v>
      </c>
      <c r="BC14" s="408"/>
      <c r="BD14" s="408"/>
      <c r="BE14" s="408"/>
      <c r="BF14" s="408"/>
      <c r="BG14" s="408"/>
      <c r="BH14" s="408"/>
      <c r="BI14" s="408"/>
      <c r="BJ14" s="409"/>
      <c r="BK14" s="407">
        <v>697505.82</v>
      </c>
      <c r="BL14" s="408"/>
      <c r="BM14" s="408"/>
      <c r="BN14" s="408"/>
      <c r="BO14" s="408"/>
      <c r="BP14" s="408"/>
      <c r="BQ14" s="408"/>
      <c r="BR14" s="408"/>
      <c r="BS14" s="409"/>
      <c r="BT14" s="407">
        <v>2067.28</v>
      </c>
      <c r="BU14" s="408"/>
      <c r="BV14" s="408"/>
      <c r="BW14" s="408"/>
      <c r="BX14" s="408"/>
      <c r="BY14" s="408"/>
      <c r="BZ14" s="409"/>
      <c r="CA14" s="407">
        <v>22.09958</v>
      </c>
      <c r="CB14" s="408"/>
      <c r="CC14" s="408"/>
      <c r="CD14" s="408"/>
      <c r="CE14" s="408"/>
      <c r="CF14" s="408"/>
      <c r="CG14" s="409"/>
      <c r="CH14" s="407">
        <v>2089.37958</v>
      </c>
      <c r="CI14" s="408"/>
      <c r="CJ14" s="408"/>
      <c r="CK14" s="408"/>
      <c r="CL14" s="408"/>
      <c r="CM14" s="408"/>
      <c r="CN14" s="409"/>
      <c r="CO14" s="410">
        <v>695416.44041</v>
      </c>
      <c r="CP14" s="411"/>
      <c r="CQ14" s="411"/>
      <c r="CR14" s="411"/>
      <c r="CS14" s="411"/>
      <c r="CT14" s="411"/>
      <c r="CU14" s="412"/>
      <c r="CV14" s="413">
        <v>945510.26</v>
      </c>
      <c r="CW14" s="414"/>
      <c r="CX14" s="414"/>
      <c r="CY14" s="414"/>
      <c r="CZ14" s="414"/>
      <c r="DA14" s="414"/>
      <c r="DB14" s="414"/>
      <c r="DC14" s="414"/>
      <c r="DD14" s="415"/>
      <c r="DE14" s="416">
        <f t="shared" si="0"/>
        <v>945510.26</v>
      </c>
      <c r="DF14" s="417"/>
      <c r="DG14" s="417"/>
      <c r="DH14" s="417"/>
      <c r="DI14" s="417"/>
      <c r="DJ14" s="417"/>
      <c r="DK14" s="417"/>
      <c r="DL14" s="417"/>
      <c r="DM14" s="418"/>
      <c r="DN14" s="413">
        <v>2509.2</v>
      </c>
      <c r="DO14" s="414"/>
      <c r="DP14" s="414"/>
      <c r="DQ14" s="414"/>
      <c r="DR14" s="414"/>
      <c r="DS14" s="414"/>
      <c r="DT14" s="415"/>
      <c r="DU14" s="413">
        <v>14.147</v>
      </c>
      <c r="DV14" s="414"/>
      <c r="DW14" s="414"/>
      <c r="DX14" s="414"/>
      <c r="DY14" s="414"/>
      <c r="DZ14" s="414"/>
      <c r="EA14" s="415"/>
      <c r="EB14" s="416">
        <f t="shared" si="1"/>
        <v>2523.3469999999998</v>
      </c>
      <c r="EC14" s="417"/>
      <c r="ED14" s="417"/>
      <c r="EE14" s="417"/>
      <c r="EF14" s="417"/>
      <c r="EG14" s="417"/>
      <c r="EH14" s="418"/>
      <c r="EI14" s="416">
        <f t="shared" si="2"/>
        <v>942986.9130000001</v>
      </c>
      <c r="EJ14" s="417"/>
      <c r="EK14" s="417"/>
      <c r="EL14" s="417"/>
      <c r="EM14" s="417"/>
      <c r="EN14" s="417"/>
      <c r="EO14" s="418"/>
      <c r="EP14" s="428"/>
      <c r="EQ14" s="429"/>
      <c r="ER14" s="429"/>
      <c r="ES14" s="429"/>
      <c r="ET14" s="429"/>
      <c r="EU14" s="429"/>
      <c r="EV14" s="429"/>
      <c r="EW14" s="429"/>
      <c r="EX14" s="429"/>
      <c r="EY14" s="430"/>
    </row>
    <row r="15" spans="1:155" s="126" customFormat="1" ht="33.75" customHeight="1">
      <c r="A15" s="431" t="s">
        <v>293</v>
      </c>
      <c r="B15" s="432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3"/>
      <c r="AN15" s="401" t="s">
        <v>1</v>
      </c>
      <c r="AO15" s="402"/>
      <c r="AP15" s="402"/>
      <c r="AQ15" s="402"/>
      <c r="AR15" s="402"/>
      <c r="AS15" s="402"/>
      <c r="AT15" s="402"/>
      <c r="AU15" s="403"/>
      <c r="AV15" s="404" t="s">
        <v>294</v>
      </c>
      <c r="AW15" s="405"/>
      <c r="AX15" s="405"/>
      <c r="AY15" s="405"/>
      <c r="AZ15" s="405"/>
      <c r="BA15" s="406"/>
      <c r="BB15" s="410">
        <v>11604.509999999998</v>
      </c>
      <c r="BC15" s="411"/>
      <c r="BD15" s="411"/>
      <c r="BE15" s="411"/>
      <c r="BF15" s="411"/>
      <c r="BG15" s="411"/>
      <c r="BH15" s="411"/>
      <c r="BI15" s="411"/>
      <c r="BJ15" s="412"/>
      <c r="BK15" s="410">
        <v>11604.509999999998</v>
      </c>
      <c r="BL15" s="411"/>
      <c r="BM15" s="411"/>
      <c r="BN15" s="411"/>
      <c r="BO15" s="411"/>
      <c r="BP15" s="411"/>
      <c r="BQ15" s="411"/>
      <c r="BR15" s="411"/>
      <c r="BS15" s="412"/>
      <c r="BT15" s="410">
        <v>11604.509999999998</v>
      </c>
      <c r="BU15" s="411"/>
      <c r="BV15" s="411"/>
      <c r="BW15" s="411"/>
      <c r="BX15" s="411"/>
      <c r="BY15" s="411"/>
      <c r="BZ15" s="412"/>
      <c r="CA15" s="410">
        <v>0</v>
      </c>
      <c r="CB15" s="411"/>
      <c r="CC15" s="411"/>
      <c r="CD15" s="411"/>
      <c r="CE15" s="411"/>
      <c r="CF15" s="411"/>
      <c r="CG15" s="412"/>
      <c r="CH15" s="410">
        <v>11604.509999999998</v>
      </c>
      <c r="CI15" s="411"/>
      <c r="CJ15" s="411"/>
      <c r="CK15" s="411"/>
      <c r="CL15" s="411"/>
      <c r="CM15" s="411"/>
      <c r="CN15" s="412"/>
      <c r="CO15" s="410">
        <v>0</v>
      </c>
      <c r="CP15" s="411"/>
      <c r="CQ15" s="411"/>
      <c r="CR15" s="411"/>
      <c r="CS15" s="411"/>
      <c r="CT15" s="411"/>
      <c r="CU15" s="412"/>
      <c r="CV15" s="413">
        <f>SUM(CV16:DD19)</f>
        <v>1183.85</v>
      </c>
      <c r="CW15" s="414"/>
      <c r="CX15" s="414"/>
      <c r="CY15" s="414"/>
      <c r="CZ15" s="414"/>
      <c r="DA15" s="414"/>
      <c r="DB15" s="414"/>
      <c r="DC15" s="414"/>
      <c r="DD15" s="415"/>
      <c r="DE15" s="416">
        <f t="shared" si="0"/>
        <v>1183.85</v>
      </c>
      <c r="DF15" s="417"/>
      <c r="DG15" s="417"/>
      <c r="DH15" s="417"/>
      <c r="DI15" s="417"/>
      <c r="DJ15" s="417"/>
      <c r="DK15" s="417"/>
      <c r="DL15" s="417"/>
      <c r="DM15" s="418"/>
      <c r="DN15" s="413">
        <f>DE15</f>
        <v>1183.85</v>
      </c>
      <c r="DO15" s="414"/>
      <c r="DP15" s="414"/>
      <c r="DQ15" s="414"/>
      <c r="DR15" s="414"/>
      <c r="DS15" s="414"/>
      <c r="DT15" s="415"/>
      <c r="DU15" s="413">
        <v>0</v>
      </c>
      <c r="DV15" s="414"/>
      <c r="DW15" s="414"/>
      <c r="DX15" s="414"/>
      <c r="DY15" s="414"/>
      <c r="DZ15" s="414"/>
      <c r="EA15" s="415"/>
      <c r="EB15" s="416">
        <f t="shared" si="1"/>
        <v>1183.85</v>
      </c>
      <c r="EC15" s="417"/>
      <c r="ED15" s="417"/>
      <c r="EE15" s="417"/>
      <c r="EF15" s="417"/>
      <c r="EG15" s="417"/>
      <c r="EH15" s="418"/>
      <c r="EI15" s="416">
        <f t="shared" si="2"/>
        <v>0</v>
      </c>
      <c r="EJ15" s="417"/>
      <c r="EK15" s="417"/>
      <c r="EL15" s="417"/>
      <c r="EM15" s="417"/>
      <c r="EN15" s="417"/>
      <c r="EO15" s="418"/>
      <c r="EP15" s="428"/>
      <c r="EQ15" s="429"/>
      <c r="ER15" s="429"/>
      <c r="ES15" s="429"/>
      <c r="ET15" s="429"/>
      <c r="EU15" s="429"/>
      <c r="EV15" s="429"/>
      <c r="EW15" s="429"/>
      <c r="EX15" s="429"/>
      <c r="EY15" s="430"/>
    </row>
    <row r="16" spans="1:155" s="126" customFormat="1" ht="8.25">
      <c r="A16" s="434" t="s">
        <v>295</v>
      </c>
      <c r="B16" s="435"/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5"/>
      <c r="X16" s="435"/>
      <c r="Y16" s="435"/>
      <c r="Z16" s="435"/>
      <c r="AA16" s="435"/>
      <c r="AB16" s="435"/>
      <c r="AC16" s="435"/>
      <c r="AD16" s="435"/>
      <c r="AE16" s="435"/>
      <c r="AF16" s="435"/>
      <c r="AG16" s="435"/>
      <c r="AH16" s="435"/>
      <c r="AI16" s="435"/>
      <c r="AJ16" s="435"/>
      <c r="AK16" s="435"/>
      <c r="AL16" s="435"/>
      <c r="AM16" s="436"/>
      <c r="AN16" s="401" t="s">
        <v>1</v>
      </c>
      <c r="AO16" s="402"/>
      <c r="AP16" s="402"/>
      <c r="AQ16" s="402"/>
      <c r="AR16" s="402"/>
      <c r="AS16" s="402"/>
      <c r="AT16" s="402"/>
      <c r="AU16" s="403"/>
      <c r="AV16" s="404"/>
      <c r="AW16" s="405"/>
      <c r="AX16" s="405"/>
      <c r="AY16" s="405"/>
      <c r="AZ16" s="405"/>
      <c r="BA16" s="406"/>
      <c r="BB16" s="407">
        <v>2684.83</v>
      </c>
      <c r="BC16" s="408"/>
      <c r="BD16" s="408"/>
      <c r="BE16" s="408"/>
      <c r="BF16" s="408"/>
      <c r="BG16" s="408"/>
      <c r="BH16" s="408"/>
      <c r="BI16" s="408"/>
      <c r="BJ16" s="409"/>
      <c r="BK16" s="407">
        <v>2684.83</v>
      </c>
      <c r="BL16" s="408"/>
      <c r="BM16" s="408"/>
      <c r="BN16" s="408"/>
      <c r="BO16" s="408"/>
      <c r="BP16" s="408"/>
      <c r="BQ16" s="408"/>
      <c r="BR16" s="408"/>
      <c r="BS16" s="409"/>
      <c r="BT16" s="407">
        <v>2684.83</v>
      </c>
      <c r="BU16" s="408"/>
      <c r="BV16" s="408"/>
      <c r="BW16" s="408"/>
      <c r="BX16" s="408"/>
      <c r="BY16" s="408"/>
      <c r="BZ16" s="409"/>
      <c r="CA16" s="407">
        <v>0</v>
      </c>
      <c r="CB16" s="408"/>
      <c r="CC16" s="408"/>
      <c r="CD16" s="408"/>
      <c r="CE16" s="408"/>
      <c r="CF16" s="408"/>
      <c r="CG16" s="409"/>
      <c r="CH16" s="407">
        <v>2684.83</v>
      </c>
      <c r="CI16" s="408"/>
      <c r="CJ16" s="408"/>
      <c r="CK16" s="408"/>
      <c r="CL16" s="408"/>
      <c r="CM16" s="408"/>
      <c r="CN16" s="409"/>
      <c r="CO16" s="410">
        <v>0</v>
      </c>
      <c r="CP16" s="411"/>
      <c r="CQ16" s="411"/>
      <c r="CR16" s="411"/>
      <c r="CS16" s="411"/>
      <c r="CT16" s="411"/>
      <c r="CU16" s="412"/>
      <c r="CV16" s="413">
        <v>119.38</v>
      </c>
      <c r="CW16" s="414"/>
      <c r="CX16" s="414"/>
      <c r="CY16" s="414"/>
      <c r="CZ16" s="414"/>
      <c r="DA16" s="414"/>
      <c r="DB16" s="414"/>
      <c r="DC16" s="414"/>
      <c r="DD16" s="415"/>
      <c r="DE16" s="416">
        <f t="shared" si="0"/>
        <v>119.38</v>
      </c>
      <c r="DF16" s="417"/>
      <c r="DG16" s="417"/>
      <c r="DH16" s="417"/>
      <c r="DI16" s="417"/>
      <c r="DJ16" s="417"/>
      <c r="DK16" s="417"/>
      <c r="DL16" s="417"/>
      <c r="DM16" s="418"/>
      <c r="DN16" s="413">
        <f>DE16</f>
        <v>119.38</v>
      </c>
      <c r="DO16" s="414"/>
      <c r="DP16" s="414"/>
      <c r="DQ16" s="414"/>
      <c r="DR16" s="414"/>
      <c r="DS16" s="414"/>
      <c r="DT16" s="415"/>
      <c r="DU16" s="413">
        <v>0</v>
      </c>
      <c r="DV16" s="414"/>
      <c r="DW16" s="414"/>
      <c r="DX16" s="414"/>
      <c r="DY16" s="414"/>
      <c r="DZ16" s="414"/>
      <c r="EA16" s="415"/>
      <c r="EB16" s="416">
        <f t="shared" si="1"/>
        <v>119.38</v>
      </c>
      <c r="EC16" s="417"/>
      <c r="ED16" s="417"/>
      <c r="EE16" s="417"/>
      <c r="EF16" s="417"/>
      <c r="EG16" s="417"/>
      <c r="EH16" s="418"/>
      <c r="EI16" s="416">
        <f t="shared" si="2"/>
        <v>0</v>
      </c>
      <c r="EJ16" s="417"/>
      <c r="EK16" s="417"/>
      <c r="EL16" s="417"/>
      <c r="EM16" s="417"/>
      <c r="EN16" s="417"/>
      <c r="EO16" s="418"/>
      <c r="EP16" s="428"/>
      <c r="EQ16" s="429"/>
      <c r="ER16" s="429"/>
      <c r="ES16" s="429"/>
      <c r="ET16" s="429"/>
      <c r="EU16" s="429"/>
      <c r="EV16" s="429"/>
      <c r="EW16" s="429"/>
      <c r="EX16" s="429"/>
      <c r="EY16" s="430"/>
    </row>
    <row r="17" spans="1:155" s="126" customFormat="1" ht="8.25">
      <c r="A17" s="434" t="s">
        <v>296</v>
      </c>
      <c r="B17" s="435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6"/>
      <c r="AN17" s="401" t="s">
        <v>1</v>
      </c>
      <c r="AO17" s="402"/>
      <c r="AP17" s="402"/>
      <c r="AQ17" s="402"/>
      <c r="AR17" s="402"/>
      <c r="AS17" s="402"/>
      <c r="AT17" s="402"/>
      <c r="AU17" s="403"/>
      <c r="AV17" s="404"/>
      <c r="AW17" s="405"/>
      <c r="AX17" s="405"/>
      <c r="AY17" s="405"/>
      <c r="AZ17" s="405"/>
      <c r="BA17" s="406"/>
      <c r="BB17" s="407">
        <v>0</v>
      </c>
      <c r="BC17" s="408"/>
      <c r="BD17" s="408"/>
      <c r="BE17" s="408"/>
      <c r="BF17" s="408"/>
      <c r="BG17" s="408"/>
      <c r="BH17" s="408"/>
      <c r="BI17" s="408"/>
      <c r="BJ17" s="409"/>
      <c r="BK17" s="407">
        <v>0</v>
      </c>
      <c r="BL17" s="408"/>
      <c r="BM17" s="408"/>
      <c r="BN17" s="408"/>
      <c r="BO17" s="408"/>
      <c r="BP17" s="408"/>
      <c r="BQ17" s="408"/>
      <c r="BR17" s="408"/>
      <c r="BS17" s="409"/>
      <c r="BT17" s="407">
        <v>0</v>
      </c>
      <c r="BU17" s="408"/>
      <c r="BV17" s="408"/>
      <c r="BW17" s="408"/>
      <c r="BX17" s="408"/>
      <c r="BY17" s="408"/>
      <c r="BZ17" s="409"/>
      <c r="CA17" s="407">
        <v>0</v>
      </c>
      <c r="CB17" s="408"/>
      <c r="CC17" s="408"/>
      <c r="CD17" s="408"/>
      <c r="CE17" s="408"/>
      <c r="CF17" s="408"/>
      <c r="CG17" s="409"/>
      <c r="CH17" s="407">
        <v>0</v>
      </c>
      <c r="CI17" s="408"/>
      <c r="CJ17" s="408"/>
      <c r="CK17" s="408"/>
      <c r="CL17" s="408"/>
      <c r="CM17" s="408"/>
      <c r="CN17" s="409"/>
      <c r="CO17" s="410">
        <v>0</v>
      </c>
      <c r="CP17" s="411"/>
      <c r="CQ17" s="411"/>
      <c r="CR17" s="411"/>
      <c r="CS17" s="411"/>
      <c r="CT17" s="411"/>
      <c r="CU17" s="412"/>
      <c r="CV17" s="413">
        <v>0</v>
      </c>
      <c r="CW17" s="414"/>
      <c r="CX17" s="414"/>
      <c r="CY17" s="414"/>
      <c r="CZ17" s="414"/>
      <c r="DA17" s="414"/>
      <c r="DB17" s="414"/>
      <c r="DC17" s="414"/>
      <c r="DD17" s="415"/>
      <c r="DE17" s="416">
        <f t="shared" si="0"/>
        <v>0</v>
      </c>
      <c r="DF17" s="417"/>
      <c r="DG17" s="417"/>
      <c r="DH17" s="417"/>
      <c r="DI17" s="417"/>
      <c r="DJ17" s="417"/>
      <c r="DK17" s="417"/>
      <c r="DL17" s="417"/>
      <c r="DM17" s="418"/>
      <c r="DN17" s="413">
        <v>0</v>
      </c>
      <c r="DO17" s="414"/>
      <c r="DP17" s="414"/>
      <c r="DQ17" s="414"/>
      <c r="DR17" s="414"/>
      <c r="DS17" s="414"/>
      <c r="DT17" s="415"/>
      <c r="DU17" s="413">
        <v>0</v>
      </c>
      <c r="DV17" s="414"/>
      <c r="DW17" s="414"/>
      <c r="DX17" s="414"/>
      <c r="DY17" s="414"/>
      <c r="DZ17" s="414"/>
      <c r="EA17" s="415"/>
      <c r="EB17" s="416">
        <f t="shared" si="1"/>
        <v>0</v>
      </c>
      <c r="EC17" s="417"/>
      <c r="ED17" s="417"/>
      <c r="EE17" s="417"/>
      <c r="EF17" s="417"/>
      <c r="EG17" s="417"/>
      <c r="EH17" s="418"/>
      <c r="EI17" s="416">
        <f t="shared" si="2"/>
        <v>0</v>
      </c>
      <c r="EJ17" s="417"/>
      <c r="EK17" s="417"/>
      <c r="EL17" s="417"/>
      <c r="EM17" s="417"/>
      <c r="EN17" s="417"/>
      <c r="EO17" s="418"/>
      <c r="EP17" s="428"/>
      <c r="EQ17" s="429"/>
      <c r="ER17" s="429"/>
      <c r="ES17" s="429"/>
      <c r="ET17" s="429"/>
      <c r="EU17" s="429"/>
      <c r="EV17" s="429"/>
      <c r="EW17" s="429"/>
      <c r="EX17" s="429"/>
      <c r="EY17" s="430"/>
    </row>
    <row r="18" spans="1:155" s="126" customFormat="1" ht="8.25">
      <c r="A18" s="434" t="s">
        <v>297</v>
      </c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35"/>
      <c r="AG18" s="435"/>
      <c r="AH18" s="435"/>
      <c r="AI18" s="435"/>
      <c r="AJ18" s="435"/>
      <c r="AK18" s="435"/>
      <c r="AL18" s="435"/>
      <c r="AM18" s="436"/>
      <c r="AN18" s="401" t="s">
        <v>1</v>
      </c>
      <c r="AO18" s="402"/>
      <c r="AP18" s="402"/>
      <c r="AQ18" s="402"/>
      <c r="AR18" s="402"/>
      <c r="AS18" s="402"/>
      <c r="AT18" s="402"/>
      <c r="AU18" s="403"/>
      <c r="AV18" s="404"/>
      <c r="AW18" s="405"/>
      <c r="AX18" s="405"/>
      <c r="AY18" s="405"/>
      <c r="AZ18" s="405"/>
      <c r="BA18" s="406"/>
      <c r="BB18" s="407">
        <v>6601.31</v>
      </c>
      <c r="BC18" s="408"/>
      <c r="BD18" s="408"/>
      <c r="BE18" s="408"/>
      <c r="BF18" s="408"/>
      <c r="BG18" s="408"/>
      <c r="BH18" s="408"/>
      <c r="BI18" s="408"/>
      <c r="BJ18" s="409"/>
      <c r="BK18" s="407">
        <v>6601.31</v>
      </c>
      <c r="BL18" s="408"/>
      <c r="BM18" s="408"/>
      <c r="BN18" s="408"/>
      <c r="BO18" s="408"/>
      <c r="BP18" s="408"/>
      <c r="BQ18" s="408"/>
      <c r="BR18" s="408"/>
      <c r="BS18" s="409"/>
      <c r="BT18" s="407">
        <v>6601.31</v>
      </c>
      <c r="BU18" s="408"/>
      <c r="BV18" s="408"/>
      <c r="BW18" s="408"/>
      <c r="BX18" s="408"/>
      <c r="BY18" s="408"/>
      <c r="BZ18" s="409"/>
      <c r="CA18" s="407">
        <v>0</v>
      </c>
      <c r="CB18" s="408"/>
      <c r="CC18" s="408"/>
      <c r="CD18" s="408"/>
      <c r="CE18" s="408"/>
      <c r="CF18" s="408"/>
      <c r="CG18" s="409"/>
      <c r="CH18" s="407">
        <v>6601.31</v>
      </c>
      <c r="CI18" s="408"/>
      <c r="CJ18" s="408"/>
      <c r="CK18" s="408"/>
      <c r="CL18" s="408"/>
      <c r="CM18" s="408"/>
      <c r="CN18" s="409"/>
      <c r="CO18" s="410">
        <v>0</v>
      </c>
      <c r="CP18" s="411"/>
      <c r="CQ18" s="411"/>
      <c r="CR18" s="411"/>
      <c r="CS18" s="411"/>
      <c r="CT18" s="411"/>
      <c r="CU18" s="412"/>
      <c r="CV18" s="413">
        <v>999.03</v>
      </c>
      <c r="CW18" s="414"/>
      <c r="CX18" s="414"/>
      <c r="CY18" s="414"/>
      <c r="CZ18" s="414"/>
      <c r="DA18" s="414"/>
      <c r="DB18" s="414"/>
      <c r="DC18" s="414"/>
      <c r="DD18" s="415"/>
      <c r="DE18" s="416">
        <f t="shared" si="0"/>
        <v>999.03</v>
      </c>
      <c r="DF18" s="417"/>
      <c r="DG18" s="417"/>
      <c r="DH18" s="417"/>
      <c r="DI18" s="417"/>
      <c r="DJ18" s="417"/>
      <c r="DK18" s="417"/>
      <c r="DL18" s="417"/>
      <c r="DM18" s="418"/>
      <c r="DN18" s="413">
        <f>DE18</f>
        <v>999.03</v>
      </c>
      <c r="DO18" s="414"/>
      <c r="DP18" s="414"/>
      <c r="DQ18" s="414"/>
      <c r="DR18" s="414"/>
      <c r="DS18" s="414"/>
      <c r="DT18" s="415"/>
      <c r="DU18" s="413">
        <v>0</v>
      </c>
      <c r="DV18" s="414"/>
      <c r="DW18" s="414"/>
      <c r="DX18" s="414"/>
      <c r="DY18" s="414"/>
      <c r="DZ18" s="414"/>
      <c r="EA18" s="415"/>
      <c r="EB18" s="416">
        <f t="shared" si="1"/>
        <v>999.03</v>
      </c>
      <c r="EC18" s="417"/>
      <c r="ED18" s="417"/>
      <c r="EE18" s="417"/>
      <c r="EF18" s="417"/>
      <c r="EG18" s="417"/>
      <c r="EH18" s="418"/>
      <c r="EI18" s="416">
        <f t="shared" si="2"/>
        <v>0</v>
      </c>
      <c r="EJ18" s="417"/>
      <c r="EK18" s="417"/>
      <c r="EL18" s="417"/>
      <c r="EM18" s="417"/>
      <c r="EN18" s="417"/>
      <c r="EO18" s="418"/>
      <c r="EP18" s="410"/>
      <c r="EQ18" s="429"/>
      <c r="ER18" s="429"/>
      <c r="ES18" s="429"/>
      <c r="ET18" s="429"/>
      <c r="EU18" s="429"/>
      <c r="EV18" s="429"/>
      <c r="EW18" s="429"/>
      <c r="EX18" s="429"/>
      <c r="EY18" s="430"/>
    </row>
    <row r="19" spans="1:155" s="126" customFormat="1" ht="8.25">
      <c r="A19" s="434" t="s">
        <v>298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6"/>
      <c r="AN19" s="401" t="s">
        <v>1</v>
      </c>
      <c r="AO19" s="402"/>
      <c r="AP19" s="402"/>
      <c r="AQ19" s="402"/>
      <c r="AR19" s="402"/>
      <c r="AS19" s="402"/>
      <c r="AT19" s="402"/>
      <c r="AU19" s="403"/>
      <c r="AV19" s="404"/>
      <c r="AW19" s="405"/>
      <c r="AX19" s="405"/>
      <c r="AY19" s="405"/>
      <c r="AZ19" s="405"/>
      <c r="BA19" s="406"/>
      <c r="BB19" s="407">
        <v>2318.37</v>
      </c>
      <c r="BC19" s="408"/>
      <c r="BD19" s="408"/>
      <c r="BE19" s="408"/>
      <c r="BF19" s="408"/>
      <c r="BG19" s="408"/>
      <c r="BH19" s="408"/>
      <c r="BI19" s="408"/>
      <c r="BJ19" s="409"/>
      <c r="BK19" s="407">
        <v>2318.37</v>
      </c>
      <c r="BL19" s="408"/>
      <c r="BM19" s="408"/>
      <c r="BN19" s="408"/>
      <c r="BO19" s="408"/>
      <c r="BP19" s="408"/>
      <c r="BQ19" s="408"/>
      <c r="BR19" s="408"/>
      <c r="BS19" s="409"/>
      <c r="BT19" s="407">
        <v>2318.37</v>
      </c>
      <c r="BU19" s="408"/>
      <c r="BV19" s="408"/>
      <c r="BW19" s="408"/>
      <c r="BX19" s="408"/>
      <c r="BY19" s="408"/>
      <c r="BZ19" s="409"/>
      <c r="CA19" s="407">
        <v>0</v>
      </c>
      <c r="CB19" s="408"/>
      <c r="CC19" s="408"/>
      <c r="CD19" s="408"/>
      <c r="CE19" s="408"/>
      <c r="CF19" s="408"/>
      <c r="CG19" s="409"/>
      <c r="CH19" s="407">
        <v>2318.37</v>
      </c>
      <c r="CI19" s="408"/>
      <c r="CJ19" s="408"/>
      <c r="CK19" s="408"/>
      <c r="CL19" s="408"/>
      <c r="CM19" s="408"/>
      <c r="CN19" s="409"/>
      <c r="CO19" s="410">
        <v>0</v>
      </c>
      <c r="CP19" s="411"/>
      <c r="CQ19" s="411"/>
      <c r="CR19" s="411"/>
      <c r="CS19" s="411"/>
      <c r="CT19" s="411"/>
      <c r="CU19" s="412"/>
      <c r="CV19" s="413">
        <v>65.44</v>
      </c>
      <c r="CW19" s="414"/>
      <c r="CX19" s="414"/>
      <c r="CY19" s="414"/>
      <c r="CZ19" s="414"/>
      <c r="DA19" s="414"/>
      <c r="DB19" s="414"/>
      <c r="DC19" s="414"/>
      <c r="DD19" s="415"/>
      <c r="DE19" s="416">
        <f t="shared" si="0"/>
        <v>65.44</v>
      </c>
      <c r="DF19" s="417"/>
      <c r="DG19" s="417"/>
      <c r="DH19" s="417"/>
      <c r="DI19" s="417"/>
      <c r="DJ19" s="417"/>
      <c r="DK19" s="417"/>
      <c r="DL19" s="417"/>
      <c r="DM19" s="418"/>
      <c r="DN19" s="413">
        <f>DE19</f>
        <v>65.44</v>
      </c>
      <c r="DO19" s="414"/>
      <c r="DP19" s="414"/>
      <c r="DQ19" s="414"/>
      <c r="DR19" s="414"/>
      <c r="DS19" s="414"/>
      <c r="DT19" s="415"/>
      <c r="DU19" s="413">
        <v>0</v>
      </c>
      <c r="DV19" s="414"/>
      <c r="DW19" s="414"/>
      <c r="DX19" s="414"/>
      <c r="DY19" s="414"/>
      <c r="DZ19" s="414"/>
      <c r="EA19" s="415"/>
      <c r="EB19" s="416">
        <f t="shared" si="1"/>
        <v>65.44</v>
      </c>
      <c r="EC19" s="417"/>
      <c r="ED19" s="417"/>
      <c r="EE19" s="417"/>
      <c r="EF19" s="417"/>
      <c r="EG19" s="417"/>
      <c r="EH19" s="418"/>
      <c r="EI19" s="416">
        <f t="shared" si="2"/>
        <v>0</v>
      </c>
      <c r="EJ19" s="417"/>
      <c r="EK19" s="417"/>
      <c r="EL19" s="417"/>
      <c r="EM19" s="417"/>
      <c r="EN19" s="417"/>
      <c r="EO19" s="418"/>
      <c r="EP19" s="428"/>
      <c r="EQ19" s="429"/>
      <c r="ER19" s="429"/>
      <c r="ES19" s="429"/>
      <c r="ET19" s="429"/>
      <c r="EU19" s="429"/>
      <c r="EV19" s="429"/>
      <c r="EW19" s="429"/>
      <c r="EX19" s="429"/>
      <c r="EY19" s="430"/>
    </row>
    <row r="20" spans="1:155" s="126" customFormat="1" ht="16.5" customHeight="1">
      <c r="A20" s="431" t="s">
        <v>299</v>
      </c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3"/>
      <c r="AN20" s="401" t="s">
        <v>1</v>
      </c>
      <c r="AO20" s="402"/>
      <c r="AP20" s="402"/>
      <c r="AQ20" s="402"/>
      <c r="AR20" s="402"/>
      <c r="AS20" s="402"/>
      <c r="AT20" s="402"/>
      <c r="AU20" s="403"/>
      <c r="AV20" s="404" t="s">
        <v>300</v>
      </c>
      <c r="AW20" s="405"/>
      <c r="AX20" s="405"/>
      <c r="AY20" s="405"/>
      <c r="AZ20" s="405"/>
      <c r="BA20" s="406"/>
      <c r="BB20" s="407"/>
      <c r="BC20" s="408"/>
      <c r="BD20" s="408"/>
      <c r="BE20" s="408"/>
      <c r="BF20" s="408"/>
      <c r="BG20" s="408"/>
      <c r="BH20" s="408"/>
      <c r="BI20" s="408"/>
      <c r="BJ20" s="409"/>
      <c r="BK20" s="407"/>
      <c r="BL20" s="408"/>
      <c r="BM20" s="408"/>
      <c r="BN20" s="408"/>
      <c r="BO20" s="408"/>
      <c r="BP20" s="408"/>
      <c r="BQ20" s="408"/>
      <c r="BR20" s="408"/>
      <c r="BS20" s="409"/>
      <c r="BT20" s="407"/>
      <c r="BU20" s="408"/>
      <c r="BV20" s="408"/>
      <c r="BW20" s="408"/>
      <c r="BX20" s="408"/>
      <c r="BY20" s="408"/>
      <c r="BZ20" s="409"/>
      <c r="CA20" s="407"/>
      <c r="CB20" s="408"/>
      <c r="CC20" s="408"/>
      <c r="CD20" s="408"/>
      <c r="CE20" s="408"/>
      <c r="CF20" s="408"/>
      <c r="CG20" s="409"/>
      <c r="CH20" s="407"/>
      <c r="CI20" s="408"/>
      <c r="CJ20" s="408"/>
      <c r="CK20" s="408"/>
      <c r="CL20" s="408"/>
      <c r="CM20" s="408"/>
      <c r="CN20" s="409"/>
      <c r="CO20" s="407"/>
      <c r="CP20" s="408"/>
      <c r="CQ20" s="408"/>
      <c r="CR20" s="408"/>
      <c r="CS20" s="408"/>
      <c r="CT20" s="408"/>
      <c r="CU20" s="409"/>
      <c r="CV20" s="413"/>
      <c r="CW20" s="414"/>
      <c r="CX20" s="414"/>
      <c r="CY20" s="414"/>
      <c r="CZ20" s="414"/>
      <c r="DA20" s="414"/>
      <c r="DB20" s="414"/>
      <c r="DC20" s="414"/>
      <c r="DD20" s="415"/>
      <c r="DE20" s="437"/>
      <c r="DF20" s="438"/>
      <c r="DG20" s="438"/>
      <c r="DH20" s="438"/>
      <c r="DI20" s="438"/>
      <c r="DJ20" s="438"/>
      <c r="DK20" s="438"/>
      <c r="DL20" s="438"/>
      <c r="DM20" s="439"/>
      <c r="DN20" s="419"/>
      <c r="DO20" s="420"/>
      <c r="DP20" s="420"/>
      <c r="DQ20" s="420"/>
      <c r="DR20" s="420"/>
      <c r="DS20" s="420"/>
      <c r="DT20" s="421"/>
      <c r="DU20" s="413"/>
      <c r="DV20" s="414"/>
      <c r="DW20" s="414"/>
      <c r="DX20" s="414"/>
      <c r="DY20" s="414"/>
      <c r="DZ20" s="414"/>
      <c r="EA20" s="415"/>
      <c r="EB20" s="437"/>
      <c r="EC20" s="438"/>
      <c r="ED20" s="438"/>
      <c r="EE20" s="438"/>
      <c r="EF20" s="438"/>
      <c r="EG20" s="438"/>
      <c r="EH20" s="439"/>
      <c r="EI20" s="437"/>
      <c r="EJ20" s="438"/>
      <c r="EK20" s="438"/>
      <c r="EL20" s="438"/>
      <c r="EM20" s="438"/>
      <c r="EN20" s="438"/>
      <c r="EO20" s="439"/>
      <c r="EP20" s="440"/>
      <c r="EQ20" s="441"/>
      <c r="ER20" s="441"/>
      <c r="ES20" s="441"/>
      <c r="ET20" s="441"/>
      <c r="EU20" s="441"/>
      <c r="EV20" s="441"/>
      <c r="EW20" s="441"/>
      <c r="EX20" s="441"/>
      <c r="EY20" s="442"/>
    </row>
    <row r="21" spans="1:155" s="126" customFormat="1" ht="16.5" customHeight="1">
      <c r="A21" s="425" t="s">
        <v>301</v>
      </c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7"/>
      <c r="AN21" s="401" t="s">
        <v>1</v>
      </c>
      <c r="AO21" s="402"/>
      <c r="AP21" s="402"/>
      <c r="AQ21" s="402"/>
      <c r="AR21" s="402"/>
      <c r="AS21" s="402"/>
      <c r="AT21" s="402"/>
      <c r="AU21" s="403"/>
      <c r="AV21" s="404" t="s">
        <v>258</v>
      </c>
      <c r="AW21" s="405"/>
      <c r="AX21" s="405"/>
      <c r="AY21" s="405"/>
      <c r="AZ21" s="405"/>
      <c r="BA21" s="406"/>
      <c r="BB21" s="407">
        <v>163193.30784999998</v>
      </c>
      <c r="BC21" s="408"/>
      <c r="BD21" s="408"/>
      <c r="BE21" s="408"/>
      <c r="BF21" s="408"/>
      <c r="BG21" s="408"/>
      <c r="BH21" s="408"/>
      <c r="BI21" s="408"/>
      <c r="BJ21" s="409"/>
      <c r="BK21" s="407">
        <v>163193.30784999998</v>
      </c>
      <c r="BL21" s="408"/>
      <c r="BM21" s="408"/>
      <c r="BN21" s="408"/>
      <c r="BO21" s="408"/>
      <c r="BP21" s="408"/>
      <c r="BQ21" s="408"/>
      <c r="BR21" s="408"/>
      <c r="BS21" s="409"/>
      <c r="BT21" s="407">
        <v>116479.33784999998</v>
      </c>
      <c r="BU21" s="408"/>
      <c r="BV21" s="408"/>
      <c r="BW21" s="408"/>
      <c r="BX21" s="408"/>
      <c r="BY21" s="408"/>
      <c r="BZ21" s="409"/>
      <c r="CA21" s="407">
        <v>0.77063</v>
      </c>
      <c r="CB21" s="408"/>
      <c r="CC21" s="408"/>
      <c r="CD21" s="408"/>
      <c r="CE21" s="408"/>
      <c r="CF21" s="408"/>
      <c r="CG21" s="409"/>
      <c r="CH21" s="407">
        <v>116480.10848</v>
      </c>
      <c r="CI21" s="408"/>
      <c r="CJ21" s="408"/>
      <c r="CK21" s="408"/>
      <c r="CL21" s="408"/>
      <c r="CM21" s="408"/>
      <c r="CN21" s="409"/>
      <c r="CO21" s="407">
        <v>46713.19936</v>
      </c>
      <c r="CP21" s="408"/>
      <c r="CQ21" s="408"/>
      <c r="CR21" s="408"/>
      <c r="CS21" s="408"/>
      <c r="CT21" s="408"/>
      <c r="CU21" s="409"/>
      <c r="CV21" s="413">
        <f>CV22+CV23+CV24+CV25</f>
        <v>191794.23</v>
      </c>
      <c r="CW21" s="414"/>
      <c r="CX21" s="414"/>
      <c r="CY21" s="414"/>
      <c r="CZ21" s="414"/>
      <c r="DA21" s="414"/>
      <c r="DB21" s="414"/>
      <c r="DC21" s="414"/>
      <c r="DD21" s="415"/>
      <c r="DE21" s="437">
        <f t="shared" si="0"/>
        <v>191794.23</v>
      </c>
      <c r="DF21" s="438"/>
      <c r="DG21" s="438"/>
      <c r="DH21" s="438"/>
      <c r="DI21" s="438"/>
      <c r="DJ21" s="438"/>
      <c r="DK21" s="438"/>
      <c r="DL21" s="438"/>
      <c r="DM21" s="439"/>
      <c r="DN21" s="419">
        <f>DN22+DN23+DN24+DN25</f>
        <v>97925.5</v>
      </c>
      <c r="DO21" s="420"/>
      <c r="DP21" s="420"/>
      <c r="DQ21" s="420"/>
      <c r="DR21" s="420"/>
      <c r="DS21" s="420"/>
      <c r="DT21" s="421"/>
      <c r="DU21" s="413">
        <f>DU22+DU23+DU24+DU25</f>
        <v>0.8902599999999999</v>
      </c>
      <c r="DV21" s="414"/>
      <c r="DW21" s="414"/>
      <c r="DX21" s="414"/>
      <c r="DY21" s="414"/>
      <c r="DZ21" s="414"/>
      <c r="EA21" s="415"/>
      <c r="EB21" s="437">
        <f t="shared" si="1"/>
        <v>97926.39026</v>
      </c>
      <c r="EC21" s="438"/>
      <c r="ED21" s="438"/>
      <c r="EE21" s="438"/>
      <c r="EF21" s="438"/>
      <c r="EG21" s="438"/>
      <c r="EH21" s="439"/>
      <c r="EI21" s="437">
        <f t="shared" si="2"/>
        <v>93867.83974000001</v>
      </c>
      <c r="EJ21" s="438"/>
      <c r="EK21" s="438"/>
      <c r="EL21" s="438"/>
      <c r="EM21" s="438"/>
      <c r="EN21" s="438"/>
      <c r="EO21" s="439"/>
      <c r="EP21" s="440"/>
      <c r="EQ21" s="441"/>
      <c r="ER21" s="441"/>
      <c r="ES21" s="441"/>
      <c r="ET21" s="441"/>
      <c r="EU21" s="441"/>
      <c r="EV21" s="441"/>
      <c r="EW21" s="441"/>
      <c r="EX21" s="441"/>
      <c r="EY21" s="442"/>
    </row>
    <row r="22" spans="1:155" s="126" customFormat="1" ht="8.25">
      <c r="A22" s="431" t="s">
        <v>302</v>
      </c>
      <c r="B22" s="432"/>
      <c r="C22" s="432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  <c r="AI22" s="432"/>
      <c r="AJ22" s="432"/>
      <c r="AK22" s="432"/>
      <c r="AL22" s="432"/>
      <c r="AM22" s="433"/>
      <c r="AN22" s="401" t="s">
        <v>1</v>
      </c>
      <c r="AO22" s="402"/>
      <c r="AP22" s="402"/>
      <c r="AQ22" s="402"/>
      <c r="AR22" s="402"/>
      <c r="AS22" s="402"/>
      <c r="AT22" s="402"/>
      <c r="AU22" s="403"/>
      <c r="AV22" s="404" t="s">
        <v>303</v>
      </c>
      <c r="AW22" s="405"/>
      <c r="AX22" s="405"/>
      <c r="AY22" s="405"/>
      <c r="AZ22" s="405"/>
      <c r="BA22" s="406"/>
      <c r="BB22" s="407">
        <v>19996.54</v>
      </c>
      <c r="BC22" s="408"/>
      <c r="BD22" s="408"/>
      <c r="BE22" s="408"/>
      <c r="BF22" s="408"/>
      <c r="BG22" s="408"/>
      <c r="BH22" s="408"/>
      <c r="BI22" s="408"/>
      <c r="BJ22" s="409"/>
      <c r="BK22" s="407">
        <v>19996.539999999997</v>
      </c>
      <c r="BL22" s="408"/>
      <c r="BM22" s="408"/>
      <c r="BN22" s="408"/>
      <c r="BO22" s="408"/>
      <c r="BP22" s="408"/>
      <c r="BQ22" s="408"/>
      <c r="BR22" s="408"/>
      <c r="BS22" s="409"/>
      <c r="BT22" s="407">
        <v>31.65</v>
      </c>
      <c r="BU22" s="408"/>
      <c r="BV22" s="408"/>
      <c r="BW22" s="408"/>
      <c r="BX22" s="408"/>
      <c r="BY22" s="408"/>
      <c r="BZ22" s="409"/>
      <c r="CA22" s="407">
        <v>0.73973</v>
      </c>
      <c r="CB22" s="408"/>
      <c r="CC22" s="408"/>
      <c r="CD22" s="408"/>
      <c r="CE22" s="408"/>
      <c r="CF22" s="408"/>
      <c r="CG22" s="409"/>
      <c r="CH22" s="407">
        <v>32.38973</v>
      </c>
      <c r="CI22" s="408"/>
      <c r="CJ22" s="408"/>
      <c r="CK22" s="408"/>
      <c r="CL22" s="408"/>
      <c r="CM22" s="408"/>
      <c r="CN22" s="409"/>
      <c r="CO22" s="407">
        <v>19964.15026</v>
      </c>
      <c r="CP22" s="408"/>
      <c r="CQ22" s="408"/>
      <c r="CR22" s="408"/>
      <c r="CS22" s="408"/>
      <c r="CT22" s="408"/>
      <c r="CU22" s="409"/>
      <c r="CV22" s="413">
        <v>18310.79</v>
      </c>
      <c r="CW22" s="414"/>
      <c r="CX22" s="414"/>
      <c r="CY22" s="414"/>
      <c r="CZ22" s="414"/>
      <c r="DA22" s="414"/>
      <c r="DB22" s="414"/>
      <c r="DC22" s="414"/>
      <c r="DD22" s="415"/>
      <c r="DE22" s="437">
        <f t="shared" si="0"/>
        <v>18310.79</v>
      </c>
      <c r="DF22" s="438"/>
      <c r="DG22" s="438"/>
      <c r="DH22" s="438"/>
      <c r="DI22" s="438"/>
      <c r="DJ22" s="438"/>
      <c r="DK22" s="438"/>
      <c r="DL22" s="438"/>
      <c r="DM22" s="439"/>
      <c r="DN22" s="419">
        <v>1.39</v>
      </c>
      <c r="DO22" s="420"/>
      <c r="DP22" s="420"/>
      <c r="DQ22" s="420"/>
      <c r="DR22" s="420"/>
      <c r="DS22" s="420"/>
      <c r="DT22" s="421"/>
      <c r="DU22" s="413">
        <v>0.01408</v>
      </c>
      <c r="DV22" s="414"/>
      <c r="DW22" s="414"/>
      <c r="DX22" s="414"/>
      <c r="DY22" s="414"/>
      <c r="DZ22" s="414"/>
      <c r="EA22" s="415"/>
      <c r="EB22" s="437">
        <f t="shared" si="1"/>
        <v>1.40408</v>
      </c>
      <c r="EC22" s="438"/>
      <c r="ED22" s="438"/>
      <c r="EE22" s="438"/>
      <c r="EF22" s="438"/>
      <c r="EG22" s="438"/>
      <c r="EH22" s="439"/>
      <c r="EI22" s="437">
        <f t="shared" si="2"/>
        <v>18309.38592</v>
      </c>
      <c r="EJ22" s="438"/>
      <c r="EK22" s="438"/>
      <c r="EL22" s="438"/>
      <c r="EM22" s="438"/>
      <c r="EN22" s="438"/>
      <c r="EO22" s="439"/>
      <c r="EP22" s="440"/>
      <c r="EQ22" s="441"/>
      <c r="ER22" s="441"/>
      <c r="ES22" s="441"/>
      <c r="ET22" s="441"/>
      <c r="EU22" s="441"/>
      <c r="EV22" s="441"/>
      <c r="EW22" s="441"/>
      <c r="EX22" s="441"/>
      <c r="EY22" s="442"/>
    </row>
    <row r="23" spans="1:155" s="126" customFormat="1" ht="8.25">
      <c r="A23" s="431" t="s">
        <v>304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2"/>
      <c r="AK23" s="432"/>
      <c r="AL23" s="432"/>
      <c r="AM23" s="433"/>
      <c r="AN23" s="401" t="s">
        <v>1</v>
      </c>
      <c r="AO23" s="402"/>
      <c r="AP23" s="402"/>
      <c r="AQ23" s="402"/>
      <c r="AR23" s="402"/>
      <c r="AS23" s="402"/>
      <c r="AT23" s="402"/>
      <c r="AU23" s="403"/>
      <c r="AV23" s="404" t="s">
        <v>305</v>
      </c>
      <c r="AW23" s="405"/>
      <c r="AX23" s="405"/>
      <c r="AY23" s="405"/>
      <c r="AZ23" s="405"/>
      <c r="BA23" s="406"/>
      <c r="BB23" s="407"/>
      <c r="BC23" s="408"/>
      <c r="BD23" s="408"/>
      <c r="BE23" s="408"/>
      <c r="BF23" s="408"/>
      <c r="BG23" s="408"/>
      <c r="BH23" s="408"/>
      <c r="BI23" s="408"/>
      <c r="BJ23" s="409"/>
      <c r="BK23" s="407"/>
      <c r="BL23" s="408"/>
      <c r="BM23" s="408"/>
      <c r="BN23" s="408"/>
      <c r="BO23" s="408"/>
      <c r="BP23" s="408"/>
      <c r="BQ23" s="408"/>
      <c r="BR23" s="408"/>
      <c r="BS23" s="409"/>
      <c r="BT23" s="407"/>
      <c r="BU23" s="408"/>
      <c r="BV23" s="408"/>
      <c r="BW23" s="408"/>
      <c r="BX23" s="408"/>
      <c r="BY23" s="408"/>
      <c r="BZ23" s="409"/>
      <c r="CA23" s="407"/>
      <c r="CB23" s="408"/>
      <c r="CC23" s="408"/>
      <c r="CD23" s="408"/>
      <c r="CE23" s="408"/>
      <c r="CF23" s="408"/>
      <c r="CG23" s="409"/>
      <c r="CH23" s="407"/>
      <c r="CI23" s="408"/>
      <c r="CJ23" s="408"/>
      <c r="CK23" s="408"/>
      <c r="CL23" s="408"/>
      <c r="CM23" s="408"/>
      <c r="CN23" s="409"/>
      <c r="CO23" s="407"/>
      <c r="CP23" s="408"/>
      <c r="CQ23" s="408"/>
      <c r="CR23" s="408"/>
      <c r="CS23" s="408"/>
      <c r="CT23" s="408"/>
      <c r="CU23" s="409"/>
      <c r="CV23" s="413"/>
      <c r="CW23" s="414"/>
      <c r="CX23" s="414"/>
      <c r="CY23" s="414"/>
      <c r="CZ23" s="414"/>
      <c r="DA23" s="414"/>
      <c r="DB23" s="414"/>
      <c r="DC23" s="414"/>
      <c r="DD23" s="415"/>
      <c r="DE23" s="437"/>
      <c r="DF23" s="438"/>
      <c r="DG23" s="438"/>
      <c r="DH23" s="438"/>
      <c r="DI23" s="438"/>
      <c r="DJ23" s="438"/>
      <c r="DK23" s="438"/>
      <c r="DL23" s="438"/>
      <c r="DM23" s="439"/>
      <c r="DN23" s="419"/>
      <c r="DO23" s="420"/>
      <c r="DP23" s="420"/>
      <c r="DQ23" s="420"/>
      <c r="DR23" s="420"/>
      <c r="DS23" s="420"/>
      <c r="DT23" s="421"/>
      <c r="DU23" s="413"/>
      <c r="DV23" s="414"/>
      <c r="DW23" s="414"/>
      <c r="DX23" s="414"/>
      <c r="DY23" s="414"/>
      <c r="DZ23" s="414"/>
      <c r="EA23" s="415"/>
      <c r="EB23" s="437"/>
      <c r="EC23" s="438"/>
      <c r="ED23" s="438"/>
      <c r="EE23" s="438"/>
      <c r="EF23" s="438"/>
      <c r="EG23" s="438"/>
      <c r="EH23" s="439"/>
      <c r="EI23" s="437"/>
      <c r="EJ23" s="438"/>
      <c r="EK23" s="438"/>
      <c r="EL23" s="438"/>
      <c r="EM23" s="438"/>
      <c r="EN23" s="438"/>
      <c r="EO23" s="439"/>
      <c r="EP23" s="440"/>
      <c r="EQ23" s="441"/>
      <c r="ER23" s="441"/>
      <c r="ES23" s="441"/>
      <c r="ET23" s="441"/>
      <c r="EU23" s="441"/>
      <c r="EV23" s="441"/>
      <c r="EW23" s="441"/>
      <c r="EX23" s="441"/>
      <c r="EY23" s="442"/>
    </row>
    <row r="24" spans="1:155" s="126" customFormat="1" ht="16.5" customHeight="1">
      <c r="A24" s="431" t="s">
        <v>306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  <c r="AI24" s="432"/>
      <c r="AJ24" s="432"/>
      <c r="AK24" s="432"/>
      <c r="AL24" s="432"/>
      <c r="AM24" s="433"/>
      <c r="AN24" s="401" t="s">
        <v>1</v>
      </c>
      <c r="AO24" s="402"/>
      <c r="AP24" s="402"/>
      <c r="AQ24" s="402"/>
      <c r="AR24" s="402"/>
      <c r="AS24" s="402"/>
      <c r="AT24" s="402"/>
      <c r="AU24" s="403"/>
      <c r="AV24" s="404" t="s">
        <v>307</v>
      </c>
      <c r="AW24" s="405"/>
      <c r="AX24" s="405"/>
      <c r="AY24" s="405"/>
      <c r="AZ24" s="405"/>
      <c r="BA24" s="406"/>
      <c r="BB24" s="410">
        <v>115859.42785</v>
      </c>
      <c r="BC24" s="411"/>
      <c r="BD24" s="411"/>
      <c r="BE24" s="411"/>
      <c r="BF24" s="411"/>
      <c r="BG24" s="411"/>
      <c r="BH24" s="411"/>
      <c r="BI24" s="411"/>
      <c r="BJ24" s="412"/>
      <c r="BK24" s="410">
        <v>115859.42785</v>
      </c>
      <c r="BL24" s="411"/>
      <c r="BM24" s="411"/>
      <c r="BN24" s="411"/>
      <c r="BO24" s="411"/>
      <c r="BP24" s="411"/>
      <c r="BQ24" s="411"/>
      <c r="BR24" s="411"/>
      <c r="BS24" s="412"/>
      <c r="BT24" s="410">
        <v>115859.42785</v>
      </c>
      <c r="BU24" s="411"/>
      <c r="BV24" s="411"/>
      <c r="BW24" s="411"/>
      <c r="BX24" s="411"/>
      <c r="BY24" s="411"/>
      <c r="BZ24" s="412"/>
      <c r="CA24" s="410">
        <v>0</v>
      </c>
      <c r="CB24" s="411"/>
      <c r="CC24" s="411"/>
      <c r="CD24" s="411"/>
      <c r="CE24" s="411"/>
      <c r="CF24" s="411"/>
      <c r="CG24" s="412"/>
      <c r="CH24" s="410">
        <v>115859.42785</v>
      </c>
      <c r="CI24" s="411"/>
      <c r="CJ24" s="411"/>
      <c r="CK24" s="411"/>
      <c r="CL24" s="411"/>
      <c r="CM24" s="411"/>
      <c r="CN24" s="412"/>
      <c r="CO24" s="410">
        <v>0</v>
      </c>
      <c r="CP24" s="411"/>
      <c r="CQ24" s="411"/>
      <c r="CR24" s="411"/>
      <c r="CS24" s="411"/>
      <c r="CT24" s="411"/>
      <c r="CU24" s="412"/>
      <c r="CV24" s="413">
        <v>96813.44</v>
      </c>
      <c r="CW24" s="414"/>
      <c r="CX24" s="414"/>
      <c r="CY24" s="414"/>
      <c r="CZ24" s="414"/>
      <c r="DA24" s="414"/>
      <c r="DB24" s="414"/>
      <c r="DC24" s="414"/>
      <c r="DD24" s="415"/>
      <c r="DE24" s="416">
        <f t="shared" si="0"/>
        <v>96813.44</v>
      </c>
      <c r="DF24" s="417"/>
      <c r="DG24" s="417"/>
      <c r="DH24" s="417"/>
      <c r="DI24" s="417"/>
      <c r="DJ24" s="417"/>
      <c r="DK24" s="417"/>
      <c r="DL24" s="417"/>
      <c r="DM24" s="418"/>
      <c r="DN24" s="413">
        <f>DE24</f>
        <v>96813.44</v>
      </c>
      <c r="DO24" s="414"/>
      <c r="DP24" s="414"/>
      <c r="DQ24" s="414"/>
      <c r="DR24" s="414"/>
      <c r="DS24" s="414"/>
      <c r="DT24" s="415"/>
      <c r="DU24" s="413">
        <v>0</v>
      </c>
      <c r="DV24" s="414"/>
      <c r="DW24" s="414"/>
      <c r="DX24" s="414"/>
      <c r="DY24" s="414"/>
      <c r="DZ24" s="414"/>
      <c r="EA24" s="415"/>
      <c r="EB24" s="416">
        <f t="shared" si="1"/>
        <v>96813.44</v>
      </c>
      <c r="EC24" s="417"/>
      <c r="ED24" s="417"/>
      <c r="EE24" s="417"/>
      <c r="EF24" s="417"/>
      <c r="EG24" s="417"/>
      <c r="EH24" s="418"/>
      <c r="EI24" s="416">
        <f t="shared" si="2"/>
        <v>0</v>
      </c>
      <c r="EJ24" s="417"/>
      <c r="EK24" s="417"/>
      <c r="EL24" s="417"/>
      <c r="EM24" s="417"/>
      <c r="EN24" s="417"/>
      <c r="EO24" s="418"/>
      <c r="EP24" s="428"/>
      <c r="EQ24" s="429"/>
      <c r="ER24" s="429"/>
      <c r="ES24" s="429"/>
      <c r="ET24" s="429"/>
      <c r="EU24" s="429"/>
      <c r="EV24" s="429"/>
      <c r="EW24" s="429"/>
      <c r="EX24" s="429"/>
      <c r="EY24" s="430"/>
    </row>
    <row r="25" spans="1:155" s="126" customFormat="1" ht="16.5" customHeight="1">
      <c r="A25" s="431" t="s">
        <v>308</v>
      </c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3"/>
      <c r="AN25" s="401" t="s">
        <v>1</v>
      </c>
      <c r="AO25" s="402"/>
      <c r="AP25" s="402"/>
      <c r="AQ25" s="402"/>
      <c r="AR25" s="402"/>
      <c r="AS25" s="402"/>
      <c r="AT25" s="402"/>
      <c r="AU25" s="403"/>
      <c r="AV25" s="404" t="s">
        <v>309</v>
      </c>
      <c r="AW25" s="405"/>
      <c r="AX25" s="405"/>
      <c r="AY25" s="405"/>
      <c r="AZ25" s="405"/>
      <c r="BA25" s="406"/>
      <c r="BB25" s="407">
        <v>27337.34</v>
      </c>
      <c r="BC25" s="408"/>
      <c r="BD25" s="408"/>
      <c r="BE25" s="408"/>
      <c r="BF25" s="408"/>
      <c r="BG25" s="408"/>
      <c r="BH25" s="408"/>
      <c r="BI25" s="408"/>
      <c r="BJ25" s="409"/>
      <c r="BK25" s="407">
        <v>27337.34</v>
      </c>
      <c r="BL25" s="408"/>
      <c r="BM25" s="408"/>
      <c r="BN25" s="408"/>
      <c r="BO25" s="408"/>
      <c r="BP25" s="408"/>
      <c r="BQ25" s="408"/>
      <c r="BR25" s="408"/>
      <c r="BS25" s="409"/>
      <c r="BT25" s="407">
        <v>588.26</v>
      </c>
      <c r="BU25" s="408"/>
      <c r="BV25" s="408"/>
      <c r="BW25" s="408"/>
      <c r="BX25" s="408"/>
      <c r="BY25" s="408"/>
      <c r="BZ25" s="409"/>
      <c r="CA25" s="407">
        <v>0.0309</v>
      </c>
      <c r="CB25" s="408"/>
      <c r="CC25" s="408"/>
      <c r="CD25" s="408"/>
      <c r="CE25" s="408"/>
      <c r="CF25" s="408"/>
      <c r="CG25" s="409"/>
      <c r="CH25" s="407">
        <v>588.2909</v>
      </c>
      <c r="CI25" s="408"/>
      <c r="CJ25" s="408"/>
      <c r="CK25" s="408"/>
      <c r="CL25" s="408"/>
      <c r="CM25" s="408"/>
      <c r="CN25" s="409"/>
      <c r="CO25" s="407">
        <v>26749.0491</v>
      </c>
      <c r="CP25" s="408"/>
      <c r="CQ25" s="408"/>
      <c r="CR25" s="408"/>
      <c r="CS25" s="408"/>
      <c r="CT25" s="408"/>
      <c r="CU25" s="409"/>
      <c r="CV25" s="413">
        <f>30441+46229</f>
        <v>76670</v>
      </c>
      <c r="CW25" s="414"/>
      <c r="CX25" s="414"/>
      <c r="CY25" s="414"/>
      <c r="CZ25" s="414"/>
      <c r="DA25" s="414"/>
      <c r="DB25" s="414"/>
      <c r="DC25" s="414"/>
      <c r="DD25" s="415"/>
      <c r="DE25" s="437">
        <f t="shared" si="0"/>
        <v>76670</v>
      </c>
      <c r="DF25" s="438"/>
      <c r="DG25" s="438"/>
      <c r="DH25" s="438"/>
      <c r="DI25" s="438"/>
      <c r="DJ25" s="438"/>
      <c r="DK25" s="438"/>
      <c r="DL25" s="438"/>
      <c r="DM25" s="439"/>
      <c r="DN25" s="419">
        <v>1110.67</v>
      </c>
      <c r="DO25" s="420"/>
      <c r="DP25" s="420"/>
      <c r="DQ25" s="420"/>
      <c r="DR25" s="420"/>
      <c r="DS25" s="420"/>
      <c r="DT25" s="421"/>
      <c r="DU25" s="413">
        <v>0.87618</v>
      </c>
      <c r="DV25" s="414"/>
      <c r="DW25" s="414"/>
      <c r="DX25" s="414"/>
      <c r="DY25" s="414"/>
      <c r="DZ25" s="414"/>
      <c r="EA25" s="415"/>
      <c r="EB25" s="437">
        <f t="shared" si="1"/>
        <v>1111.54618</v>
      </c>
      <c r="EC25" s="438"/>
      <c r="ED25" s="438"/>
      <c r="EE25" s="438"/>
      <c r="EF25" s="438"/>
      <c r="EG25" s="438"/>
      <c r="EH25" s="439"/>
      <c r="EI25" s="437">
        <f t="shared" si="2"/>
        <v>75558.45382</v>
      </c>
      <c r="EJ25" s="438"/>
      <c r="EK25" s="438"/>
      <c r="EL25" s="438"/>
      <c r="EM25" s="438"/>
      <c r="EN25" s="438"/>
      <c r="EO25" s="439"/>
      <c r="EP25" s="440"/>
      <c r="EQ25" s="441"/>
      <c r="ER25" s="441"/>
      <c r="ES25" s="441"/>
      <c r="ET25" s="441"/>
      <c r="EU25" s="441"/>
      <c r="EV25" s="441"/>
      <c r="EW25" s="441"/>
      <c r="EX25" s="441"/>
      <c r="EY25" s="442"/>
    </row>
    <row r="26" spans="1:155" s="126" customFormat="1" ht="8.25">
      <c r="A26" s="425" t="s">
        <v>310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7"/>
      <c r="AN26" s="401" t="s">
        <v>1</v>
      </c>
      <c r="AO26" s="402"/>
      <c r="AP26" s="402"/>
      <c r="AQ26" s="402"/>
      <c r="AR26" s="402"/>
      <c r="AS26" s="402"/>
      <c r="AT26" s="402"/>
      <c r="AU26" s="403"/>
      <c r="AV26" s="404" t="s">
        <v>260</v>
      </c>
      <c r="AW26" s="405"/>
      <c r="AX26" s="405"/>
      <c r="AY26" s="405"/>
      <c r="AZ26" s="405"/>
      <c r="BA26" s="406"/>
      <c r="BB26" s="407">
        <v>1672625.61</v>
      </c>
      <c r="BC26" s="408"/>
      <c r="BD26" s="408"/>
      <c r="BE26" s="408"/>
      <c r="BF26" s="408"/>
      <c r="BG26" s="408"/>
      <c r="BH26" s="408"/>
      <c r="BI26" s="408"/>
      <c r="BJ26" s="409"/>
      <c r="BK26" s="407">
        <v>1672625.61</v>
      </c>
      <c r="BL26" s="408"/>
      <c r="BM26" s="408"/>
      <c r="BN26" s="408"/>
      <c r="BO26" s="408"/>
      <c r="BP26" s="408"/>
      <c r="BQ26" s="408"/>
      <c r="BR26" s="408"/>
      <c r="BS26" s="409"/>
      <c r="BT26" s="407">
        <v>29115.93</v>
      </c>
      <c r="BU26" s="408"/>
      <c r="BV26" s="408"/>
      <c r="BW26" s="408"/>
      <c r="BX26" s="408"/>
      <c r="BY26" s="408"/>
      <c r="BZ26" s="409"/>
      <c r="CA26" s="407">
        <v>343.75567</v>
      </c>
      <c r="CB26" s="408"/>
      <c r="CC26" s="408"/>
      <c r="CD26" s="408"/>
      <c r="CE26" s="408"/>
      <c r="CF26" s="408"/>
      <c r="CG26" s="409"/>
      <c r="CH26" s="407">
        <v>29459.68567</v>
      </c>
      <c r="CI26" s="408"/>
      <c r="CJ26" s="408"/>
      <c r="CK26" s="408"/>
      <c r="CL26" s="408"/>
      <c r="CM26" s="408"/>
      <c r="CN26" s="409"/>
      <c r="CO26" s="407">
        <v>1643165.92432</v>
      </c>
      <c r="CP26" s="408"/>
      <c r="CQ26" s="408"/>
      <c r="CR26" s="408"/>
      <c r="CS26" s="408"/>
      <c r="CT26" s="408"/>
      <c r="CU26" s="409"/>
      <c r="CV26" s="413">
        <v>1492443.0290000003</v>
      </c>
      <c r="CW26" s="414"/>
      <c r="CX26" s="414"/>
      <c r="CY26" s="414"/>
      <c r="CZ26" s="414"/>
      <c r="DA26" s="414"/>
      <c r="DB26" s="414"/>
      <c r="DC26" s="414"/>
      <c r="DD26" s="415"/>
      <c r="DE26" s="437">
        <f t="shared" si="0"/>
        <v>1492443.0290000003</v>
      </c>
      <c r="DF26" s="438"/>
      <c r="DG26" s="438"/>
      <c r="DH26" s="438"/>
      <c r="DI26" s="438"/>
      <c r="DJ26" s="438"/>
      <c r="DK26" s="438"/>
      <c r="DL26" s="438"/>
      <c r="DM26" s="439"/>
      <c r="DN26" s="419">
        <v>31004.61</v>
      </c>
      <c r="DO26" s="420"/>
      <c r="DP26" s="420"/>
      <c r="DQ26" s="420"/>
      <c r="DR26" s="420"/>
      <c r="DS26" s="420"/>
      <c r="DT26" s="421"/>
      <c r="DU26" s="413">
        <v>183.2213</v>
      </c>
      <c r="DV26" s="414"/>
      <c r="DW26" s="414"/>
      <c r="DX26" s="414"/>
      <c r="DY26" s="414"/>
      <c r="DZ26" s="414"/>
      <c r="EA26" s="415"/>
      <c r="EB26" s="437">
        <f t="shared" si="1"/>
        <v>31187.8313</v>
      </c>
      <c r="EC26" s="438"/>
      <c r="ED26" s="438"/>
      <c r="EE26" s="438"/>
      <c r="EF26" s="438"/>
      <c r="EG26" s="438"/>
      <c r="EH26" s="439"/>
      <c r="EI26" s="437">
        <f t="shared" si="2"/>
        <v>1461255.1977000004</v>
      </c>
      <c r="EJ26" s="438"/>
      <c r="EK26" s="438"/>
      <c r="EL26" s="438"/>
      <c r="EM26" s="438"/>
      <c r="EN26" s="438"/>
      <c r="EO26" s="439"/>
      <c r="EP26" s="440"/>
      <c r="EQ26" s="441"/>
      <c r="ER26" s="441"/>
      <c r="ES26" s="441"/>
      <c r="ET26" s="441"/>
      <c r="EU26" s="441"/>
      <c r="EV26" s="441"/>
      <c r="EW26" s="441"/>
      <c r="EX26" s="441"/>
      <c r="EY26" s="442"/>
    </row>
    <row r="27" spans="1:155" s="126" customFormat="1" ht="8.25">
      <c r="A27" s="434" t="s">
        <v>311</v>
      </c>
      <c r="B27" s="435"/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6"/>
      <c r="AN27" s="401" t="s">
        <v>1</v>
      </c>
      <c r="AO27" s="402"/>
      <c r="AP27" s="402"/>
      <c r="AQ27" s="402"/>
      <c r="AR27" s="402"/>
      <c r="AS27" s="402"/>
      <c r="AT27" s="402"/>
      <c r="AU27" s="403"/>
      <c r="AV27" s="404"/>
      <c r="AW27" s="405"/>
      <c r="AX27" s="405"/>
      <c r="AY27" s="405"/>
      <c r="AZ27" s="405"/>
      <c r="BA27" s="406"/>
      <c r="BB27" s="407"/>
      <c r="BC27" s="408"/>
      <c r="BD27" s="408"/>
      <c r="BE27" s="408"/>
      <c r="BF27" s="408"/>
      <c r="BG27" s="408"/>
      <c r="BH27" s="408"/>
      <c r="BI27" s="408"/>
      <c r="BJ27" s="409"/>
      <c r="BK27" s="407"/>
      <c r="BL27" s="408"/>
      <c r="BM27" s="408"/>
      <c r="BN27" s="408"/>
      <c r="BO27" s="408"/>
      <c r="BP27" s="408"/>
      <c r="BQ27" s="408"/>
      <c r="BR27" s="408"/>
      <c r="BS27" s="409"/>
      <c r="BT27" s="407"/>
      <c r="BU27" s="408"/>
      <c r="BV27" s="408"/>
      <c r="BW27" s="408"/>
      <c r="BX27" s="408"/>
      <c r="BY27" s="408"/>
      <c r="BZ27" s="409"/>
      <c r="CA27" s="407"/>
      <c r="CB27" s="408"/>
      <c r="CC27" s="408"/>
      <c r="CD27" s="408"/>
      <c r="CE27" s="408"/>
      <c r="CF27" s="408"/>
      <c r="CG27" s="409"/>
      <c r="CH27" s="410"/>
      <c r="CI27" s="411"/>
      <c r="CJ27" s="411"/>
      <c r="CK27" s="411"/>
      <c r="CL27" s="411"/>
      <c r="CM27" s="411"/>
      <c r="CN27" s="412"/>
      <c r="CO27" s="410"/>
      <c r="CP27" s="411"/>
      <c r="CQ27" s="411"/>
      <c r="CR27" s="411"/>
      <c r="CS27" s="411"/>
      <c r="CT27" s="411"/>
      <c r="CU27" s="412"/>
      <c r="CV27" s="413"/>
      <c r="CW27" s="414"/>
      <c r="CX27" s="414"/>
      <c r="CY27" s="414"/>
      <c r="CZ27" s="414"/>
      <c r="DA27" s="414"/>
      <c r="DB27" s="414"/>
      <c r="DC27" s="414"/>
      <c r="DD27" s="415"/>
      <c r="DE27" s="416"/>
      <c r="DF27" s="417"/>
      <c r="DG27" s="417"/>
      <c r="DH27" s="417"/>
      <c r="DI27" s="417"/>
      <c r="DJ27" s="417"/>
      <c r="DK27" s="417"/>
      <c r="DL27" s="417"/>
      <c r="DM27" s="418"/>
      <c r="DN27" s="413"/>
      <c r="DO27" s="414"/>
      <c r="DP27" s="414"/>
      <c r="DQ27" s="414"/>
      <c r="DR27" s="414"/>
      <c r="DS27" s="414"/>
      <c r="DT27" s="415"/>
      <c r="DU27" s="413"/>
      <c r="DV27" s="414"/>
      <c r="DW27" s="414"/>
      <c r="DX27" s="414"/>
      <c r="DY27" s="414"/>
      <c r="DZ27" s="414"/>
      <c r="EA27" s="415"/>
      <c r="EB27" s="416"/>
      <c r="EC27" s="417"/>
      <c r="ED27" s="417"/>
      <c r="EE27" s="417"/>
      <c r="EF27" s="417"/>
      <c r="EG27" s="417"/>
      <c r="EH27" s="418"/>
      <c r="EI27" s="416"/>
      <c r="EJ27" s="417"/>
      <c r="EK27" s="417"/>
      <c r="EL27" s="417"/>
      <c r="EM27" s="417"/>
      <c r="EN27" s="417"/>
      <c r="EO27" s="418"/>
      <c r="EP27" s="428"/>
      <c r="EQ27" s="429"/>
      <c r="ER27" s="429"/>
      <c r="ES27" s="429"/>
      <c r="ET27" s="429"/>
      <c r="EU27" s="429"/>
      <c r="EV27" s="429"/>
      <c r="EW27" s="429"/>
      <c r="EX27" s="429"/>
      <c r="EY27" s="430"/>
    </row>
    <row r="28" spans="1:155" s="126" customFormat="1" ht="8.25">
      <c r="A28" s="434" t="s">
        <v>312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6"/>
      <c r="AN28" s="401" t="s">
        <v>1</v>
      </c>
      <c r="AO28" s="402"/>
      <c r="AP28" s="402"/>
      <c r="AQ28" s="402"/>
      <c r="AR28" s="402"/>
      <c r="AS28" s="402"/>
      <c r="AT28" s="402"/>
      <c r="AU28" s="403"/>
      <c r="AV28" s="404"/>
      <c r="AW28" s="405"/>
      <c r="AX28" s="405"/>
      <c r="AY28" s="405"/>
      <c r="AZ28" s="405"/>
      <c r="BA28" s="406"/>
      <c r="BB28" s="407"/>
      <c r="BC28" s="408"/>
      <c r="BD28" s="408"/>
      <c r="BE28" s="408"/>
      <c r="BF28" s="408"/>
      <c r="BG28" s="408"/>
      <c r="BH28" s="408"/>
      <c r="BI28" s="408"/>
      <c r="BJ28" s="409"/>
      <c r="BK28" s="407"/>
      <c r="BL28" s="408"/>
      <c r="BM28" s="408"/>
      <c r="BN28" s="408"/>
      <c r="BO28" s="408"/>
      <c r="BP28" s="408"/>
      <c r="BQ28" s="408"/>
      <c r="BR28" s="408"/>
      <c r="BS28" s="409"/>
      <c r="BT28" s="407"/>
      <c r="BU28" s="408"/>
      <c r="BV28" s="408"/>
      <c r="BW28" s="408"/>
      <c r="BX28" s="408"/>
      <c r="BY28" s="408"/>
      <c r="BZ28" s="409"/>
      <c r="CA28" s="407"/>
      <c r="CB28" s="408"/>
      <c r="CC28" s="408"/>
      <c r="CD28" s="408"/>
      <c r="CE28" s="408"/>
      <c r="CF28" s="408"/>
      <c r="CG28" s="409"/>
      <c r="CH28" s="410"/>
      <c r="CI28" s="411"/>
      <c r="CJ28" s="411"/>
      <c r="CK28" s="411"/>
      <c r="CL28" s="411"/>
      <c r="CM28" s="411"/>
      <c r="CN28" s="412"/>
      <c r="CO28" s="410"/>
      <c r="CP28" s="411"/>
      <c r="CQ28" s="411"/>
      <c r="CR28" s="411"/>
      <c r="CS28" s="411"/>
      <c r="CT28" s="411"/>
      <c r="CU28" s="412"/>
      <c r="CV28" s="413"/>
      <c r="CW28" s="414"/>
      <c r="CX28" s="414"/>
      <c r="CY28" s="414"/>
      <c r="CZ28" s="414"/>
      <c r="DA28" s="414"/>
      <c r="DB28" s="414"/>
      <c r="DC28" s="414"/>
      <c r="DD28" s="415"/>
      <c r="DE28" s="416"/>
      <c r="DF28" s="417"/>
      <c r="DG28" s="417"/>
      <c r="DH28" s="417"/>
      <c r="DI28" s="417"/>
      <c r="DJ28" s="417"/>
      <c r="DK28" s="417"/>
      <c r="DL28" s="417"/>
      <c r="DM28" s="418"/>
      <c r="DN28" s="413"/>
      <c r="DO28" s="414"/>
      <c r="DP28" s="414"/>
      <c r="DQ28" s="414"/>
      <c r="DR28" s="414"/>
      <c r="DS28" s="414"/>
      <c r="DT28" s="415"/>
      <c r="DU28" s="413"/>
      <c r="DV28" s="414"/>
      <c r="DW28" s="414"/>
      <c r="DX28" s="414"/>
      <c r="DY28" s="414"/>
      <c r="DZ28" s="414"/>
      <c r="EA28" s="415"/>
      <c r="EB28" s="416"/>
      <c r="EC28" s="417"/>
      <c r="ED28" s="417"/>
      <c r="EE28" s="417"/>
      <c r="EF28" s="417"/>
      <c r="EG28" s="417"/>
      <c r="EH28" s="418"/>
      <c r="EI28" s="416"/>
      <c r="EJ28" s="417"/>
      <c r="EK28" s="417"/>
      <c r="EL28" s="417"/>
      <c r="EM28" s="417"/>
      <c r="EN28" s="417"/>
      <c r="EO28" s="418"/>
      <c r="EP28" s="428"/>
      <c r="EQ28" s="429"/>
      <c r="ER28" s="429"/>
      <c r="ES28" s="429"/>
      <c r="ET28" s="429"/>
      <c r="EU28" s="429"/>
      <c r="EV28" s="429"/>
      <c r="EW28" s="429"/>
      <c r="EX28" s="429"/>
      <c r="EY28" s="430"/>
    </row>
    <row r="29" spans="1:155" s="126" customFormat="1" ht="8.25">
      <c r="A29" s="434" t="s">
        <v>313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435"/>
      <c r="X29" s="435"/>
      <c r="Y29" s="435"/>
      <c r="Z29" s="435"/>
      <c r="AA29" s="435"/>
      <c r="AB29" s="435"/>
      <c r="AC29" s="435"/>
      <c r="AD29" s="435"/>
      <c r="AE29" s="435"/>
      <c r="AF29" s="435"/>
      <c r="AG29" s="435"/>
      <c r="AH29" s="435"/>
      <c r="AI29" s="435"/>
      <c r="AJ29" s="435"/>
      <c r="AK29" s="435"/>
      <c r="AL29" s="435"/>
      <c r="AM29" s="436"/>
      <c r="AN29" s="401" t="s">
        <v>1</v>
      </c>
      <c r="AO29" s="402"/>
      <c r="AP29" s="402"/>
      <c r="AQ29" s="402"/>
      <c r="AR29" s="402"/>
      <c r="AS29" s="402"/>
      <c r="AT29" s="402"/>
      <c r="AU29" s="403"/>
      <c r="AV29" s="404"/>
      <c r="AW29" s="405"/>
      <c r="AX29" s="405"/>
      <c r="AY29" s="405"/>
      <c r="AZ29" s="405"/>
      <c r="BA29" s="406"/>
      <c r="BB29" s="407"/>
      <c r="BC29" s="408"/>
      <c r="BD29" s="408"/>
      <c r="BE29" s="408"/>
      <c r="BF29" s="408"/>
      <c r="BG29" s="408"/>
      <c r="BH29" s="408"/>
      <c r="BI29" s="408"/>
      <c r="BJ29" s="409"/>
      <c r="BK29" s="407"/>
      <c r="BL29" s="408"/>
      <c r="BM29" s="408"/>
      <c r="BN29" s="408"/>
      <c r="BO29" s="408"/>
      <c r="BP29" s="408"/>
      <c r="BQ29" s="408"/>
      <c r="BR29" s="408"/>
      <c r="BS29" s="409"/>
      <c r="BT29" s="407"/>
      <c r="BU29" s="408"/>
      <c r="BV29" s="408"/>
      <c r="BW29" s="408"/>
      <c r="BX29" s="408"/>
      <c r="BY29" s="408"/>
      <c r="BZ29" s="409"/>
      <c r="CA29" s="407"/>
      <c r="CB29" s="408"/>
      <c r="CC29" s="408"/>
      <c r="CD29" s="408"/>
      <c r="CE29" s="408"/>
      <c r="CF29" s="408"/>
      <c r="CG29" s="409"/>
      <c r="CH29" s="410"/>
      <c r="CI29" s="411"/>
      <c r="CJ29" s="411"/>
      <c r="CK29" s="411"/>
      <c r="CL29" s="411"/>
      <c r="CM29" s="411"/>
      <c r="CN29" s="412"/>
      <c r="CO29" s="410"/>
      <c r="CP29" s="411"/>
      <c r="CQ29" s="411"/>
      <c r="CR29" s="411"/>
      <c r="CS29" s="411"/>
      <c r="CT29" s="411"/>
      <c r="CU29" s="412"/>
      <c r="CV29" s="413"/>
      <c r="CW29" s="414"/>
      <c r="CX29" s="414"/>
      <c r="CY29" s="414"/>
      <c r="CZ29" s="414"/>
      <c r="DA29" s="414"/>
      <c r="DB29" s="414"/>
      <c r="DC29" s="414"/>
      <c r="DD29" s="415"/>
      <c r="DE29" s="416"/>
      <c r="DF29" s="417"/>
      <c r="DG29" s="417"/>
      <c r="DH29" s="417"/>
      <c r="DI29" s="417"/>
      <c r="DJ29" s="417"/>
      <c r="DK29" s="417"/>
      <c r="DL29" s="417"/>
      <c r="DM29" s="418"/>
      <c r="DN29" s="413"/>
      <c r="DO29" s="414"/>
      <c r="DP29" s="414"/>
      <c r="DQ29" s="414"/>
      <c r="DR29" s="414"/>
      <c r="DS29" s="414"/>
      <c r="DT29" s="415"/>
      <c r="DU29" s="413"/>
      <c r="DV29" s="414"/>
      <c r="DW29" s="414"/>
      <c r="DX29" s="414"/>
      <c r="DY29" s="414"/>
      <c r="DZ29" s="414"/>
      <c r="EA29" s="415"/>
      <c r="EB29" s="416"/>
      <c r="EC29" s="417"/>
      <c r="ED29" s="417"/>
      <c r="EE29" s="417"/>
      <c r="EF29" s="417"/>
      <c r="EG29" s="417"/>
      <c r="EH29" s="418"/>
      <c r="EI29" s="416"/>
      <c r="EJ29" s="417"/>
      <c r="EK29" s="417"/>
      <c r="EL29" s="417"/>
      <c r="EM29" s="417"/>
      <c r="EN29" s="417"/>
      <c r="EO29" s="418"/>
      <c r="EP29" s="428"/>
      <c r="EQ29" s="429"/>
      <c r="ER29" s="429"/>
      <c r="ES29" s="429"/>
      <c r="ET29" s="429"/>
      <c r="EU29" s="429"/>
      <c r="EV29" s="429"/>
      <c r="EW29" s="429"/>
      <c r="EX29" s="429"/>
      <c r="EY29" s="430"/>
    </row>
    <row r="30" spans="1:155" s="126" customFormat="1" ht="16.5" customHeight="1">
      <c r="A30" s="443" t="s">
        <v>314</v>
      </c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444"/>
      <c r="AC30" s="444"/>
      <c r="AD30" s="444"/>
      <c r="AE30" s="444"/>
      <c r="AF30" s="444"/>
      <c r="AG30" s="444"/>
      <c r="AH30" s="444"/>
      <c r="AI30" s="444"/>
      <c r="AJ30" s="444"/>
      <c r="AK30" s="444"/>
      <c r="AL30" s="444"/>
      <c r="AM30" s="445"/>
      <c r="AN30" s="401" t="s">
        <v>315</v>
      </c>
      <c r="AO30" s="402"/>
      <c r="AP30" s="402"/>
      <c r="AQ30" s="402"/>
      <c r="AR30" s="402"/>
      <c r="AS30" s="402"/>
      <c r="AT30" s="402"/>
      <c r="AU30" s="403"/>
      <c r="AV30" s="404"/>
      <c r="AW30" s="405"/>
      <c r="AX30" s="405"/>
      <c r="AY30" s="405"/>
      <c r="AZ30" s="405"/>
      <c r="BA30" s="406"/>
      <c r="BB30" s="407"/>
      <c r="BC30" s="408"/>
      <c r="BD30" s="408"/>
      <c r="BE30" s="408"/>
      <c r="BF30" s="408"/>
      <c r="BG30" s="408"/>
      <c r="BH30" s="408"/>
      <c r="BI30" s="408"/>
      <c r="BJ30" s="409"/>
      <c r="BK30" s="407"/>
      <c r="BL30" s="408"/>
      <c r="BM30" s="408"/>
      <c r="BN30" s="408"/>
      <c r="BO30" s="408"/>
      <c r="BP30" s="408"/>
      <c r="BQ30" s="408"/>
      <c r="BR30" s="408"/>
      <c r="BS30" s="409"/>
      <c r="BT30" s="407"/>
      <c r="BU30" s="408"/>
      <c r="BV30" s="408"/>
      <c r="BW30" s="408"/>
      <c r="BX30" s="408"/>
      <c r="BY30" s="408"/>
      <c r="BZ30" s="409"/>
      <c r="CA30" s="407"/>
      <c r="CB30" s="408"/>
      <c r="CC30" s="408"/>
      <c r="CD30" s="408"/>
      <c r="CE30" s="408"/>
      <c r="CF30" s="408"/>
      <c r="CG30" s="409"/>
      <c r="CH30" s="410"/>
      <c r="CI30" s="411"/>
      <c r="CJ30" s="411"/>
      <c r="CK30" s="411"/>
      <c r="CL30" s="411"/>
      <c r="CM30" s="411"/>
      <c r="CN30" s="412"/>
      <c r="CO30" s="410"/>
      <c r="CP30" s="411"/>
      <c r="CQ30" s="411"/>
      <c r="CR30" s="411"/>
      <c r="CS30" s="411"/>
      <c r="CT30" s="411"/>
      <c r="CU30" s="412"/>
      <c r="CV30" s="413"/>
      <c r="CW30" s="414"/>
      <c r="CX30" s="414"/>
      <c r="CY30" s="414"/>
      <c r="CZ30" s="414"/>
      <c r="DA30" s="414"/>
      <c r="DB30" s="414"/>
      <c r="DC30" s="414"/>
      <c r="DD30" s="415"/>
      <c r="DE30" s="416"/>
      <c r="DF30" s="417"/>
      <c r="DG30" s="417"/>
      <c r="DH30" s="417"/>
      <c r="DI30" s="417"/>
      <c r="DJ30" s="417"/>
      <c r="DK30" s="417"/>
      <c r="DL30" s="417"/>
      <c r="DM30" s="418"/>
      <c r="DN30" s="413"/>
      <c r="DO30" s="414"/>
      <c r="DP30" s="414"/>
      <c r="DQ30" s="414"/>
      <c r="DR30" s="414"/>
      <c r="DS30" s="414"/>
      <c r="DT30" s="415"/>
      <c r="DU30" s="413"/>
      <c r="DV30" s="414"/>
      <c r="DW30" s="414"/>
      <c r="DX30" s="414"/>
      <c r="DY30" s="414"/>
      <c r="DZ30" s="414"/>
      <c r="EA30" s="415"/>
      <c r="EB30" s="416"/>
      <c r="EC30" s="417"/>
      <c r="ED30" s="417"/>
      <c r="EE30" s="417"/>
      <c r="EF30" s="417"/>
      <c r="EG30" s="417"/>
      <c r="EH30" s="418"/>
      <c r="EI30" s="416"/>
      <c r="EJ30" s="417"/>
      <c r="EK30" s="417"/>
      <c r="EL30" s="417"/>
      <c r="EM30" s="417"/>
      <c r="EN30" s="417"/>
      <c r="EO30" s="418"/>
      <c r="EP30" s="428"/>
      <c r="EQ30" s="429"/>
      <c r="ER30" s="429"/>
      <c r="ES30" s="429"/>
      <c r="ET30" s="429"/>
      <c r="EU30" s="429"/>
      <c r="EV30" s="429"/>
      <c r="EW30" s="429"/>
      <c r="EX30" s="429"/>
      <c r="EY30" s="430"/>
    </row>
    <row r="31" spans="1:155" s="126" customFormat="1" ht="8.25">
      <c r="A31" s="434" t="s">
        <v>311</v>
      </c>
      <c r="B31" s="435"/>
      <c r="C31" s="435"/>
      <c r="D31" s="435"/>
      <c r="E31" s="435"/>
      <c r="F31" s="435"/>
      <c r="G31" s="435"/>
      <c r="H31" s="435"/>
      <c r="I31" s="435"/>
      <c r="J31" s="435"/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5"/>
      <c r="AI31" s="435"/>
      <c r="AJ31" s="435"/>
      <c r="AK31" s="435"/>
      <c r="AL31" s="435"/>
      <c r="AM31" s="436"/>
      <c r="AN31" s="401" t="s">
        <v>315</v>
      </c>
      <c r="AO31" s="402"/>
      <c r="AP31" s="402"/>
      <c r="AQ31" s="402"/>
      <c r="AR31" s="402"/>
      <c r="AS31" s="402"/>
      <c r="AT31" s="402"/>
      <c r="AU31" s="403"/>
      <c r="AV31" s="404"/>
      <c r="AW31" s="405"/>
      <c r="AX31" s="405"/>
      <c r="AY31" s="405"/>
      <c r="AZ31" s="405"/>
      <c r="BA31" s="406"/>
      <c r="BB31" s="407"/>
      <c r="BC31" s="408"/>
      <c r="BD31" s="408"/>
      <c r="BE31" s="408"/>
      <c r="BF31" s="408"/>
      <c r="BG31" s="408"/>
      <c r="BH31" s="408"/>
      <c r="BI31" s="408"/>
      <c r="BJ31" s="409"/>
      <c r="BK31" s="407"/>
      <c r="BL31" s="408"/>
      <c r="BM31" s="408"/>
      <c r="BN31" s="408"/>
      <c r="BO31" s="408"/>
      <c r="BP31" s="408"/>
      <c r="BQ31" s="408"/>
      <c r="BR31" s="408"/>
      <c r="BS31" s="409"/>
      <c r="BT31" s="407"/>
      <c r="BU31" s="408"/>
      <c r="BV31" s="408"/>
      <c r="BW31" s="408"/>
      <c r="BX31" s="408"/>
      <c r="BY31" s="408"/>
      <c r="BZ31" s="409"/>
      <c r="CA31" s="407"/>
      <c r="CB31" s="408"/>
      <c r="CC31" s="408"/>
      <c r="CD31" s="408"/>
      <c r="CE31" s="408"/>
      <c r="CF31" s="408"/>
      <c r="CG31" s="409"/>
      <c r="CH31" s="410"/>
      <c r="CI31" s="411"/>
      <c r="CJ31" s="411"/>
      <c r="CK31" s="411"/>
      <c r="CL31" s="411"/>
      <c r="CM31" s="411"/>
      <c r="CN31" s="412"/>
      <c r="CO31" s="410"/>
      <c r="CP31" s="411"/>
      <c r="CQ31" s="411"/>
      <c r="CR31" s="411"/>
      <c r="CS31" s="411"/>
      <c r="CT31" s="411"/>
      <c r="CU31" s="412"/>
      <c r="CV31" s="413"/>
      <c r="CW31" s="414"/>
      <c r="CX31" s="414"/>
      <c r="CY31" s="414"/>
      <c r="CZ31" s="414"/>
      <c r="DA31" s="414"/>
      <c r="DB31" s="414"/>
      <c r="DC31" s="414"/>
      <c r="DD31" s="415"/>
      <c r="DE31" s="416"/>
      <c r="DF31" s="417"/>
      <c r="DG31" s="417"/>
      <c r="DH31" s="417"/>
      <c r="DI31" s="417"/>
      <c r="DJ31" s="417"/>
      <c r="DK31" s="417"/>
      <c r="DL31" s="417"/>
      <c r="DM31" s="418"/>
      <c r="DN31" s="413"/>
      <c r="DO31" s="414"/>
      <c r="DP31" s="414"/>
      <c r="DQ31" s="414"/>
      <c r="DR31" s="414"/>
      <c r="DS31" s="414"/>
      <c r="DT31" s="415"/>
      <c r="DU31" s="413"/>
      <c r="DV31" s="414"/>
      <c r="DW31" s="414"/>
      <c r="DX31" s="414"/>
      <c r="DY31" s="414"/>
      <c r="DZ31" s="414"/>
      <c r="EA31" s="415"/>
      <c r="EB31" s="416"/>
      <c r="EC31" s="417"/>
      <c r="ED31" s="417"/>
      <c r="EE31" s="417"/>
      <c r="EF31" s="417"/>
      <c r="EG31" s="417"/>
      <c r="EH31" s="418"/>
      <c r="EI31" s="416"/>
      <c r="EJ31" s="417"/>
      <c r="EK31" s="417"/>
      <c r="EL31" s="417"/>
      <c r="EM31" s="417"/>
      <c r="EN31" s="417"/>
      <c r="EO31" s="418"/>
      <c r="EP31" s="428"/>
      <c r="EQ31" s="429"/>
      <c r="ER31" s="429"/>
      <c r="ES31" s="429"/>
      <c r="ET31" s="429"/>
      <c r="EU31" s="429"/>
      <c r="EV31" s="429"/>
      <c r="EW31" s="429"/>
      <c r="EX31" s="429"/>
      <c r="EY31" s="430"/>
    </row>
    <row r="32" spans="1:155" s="126" customFormat="1" ht="8.25">
      <c r="A32" s="434" t="s">
        <v>312</v>
      </c>
      <c r="B32" s="435"/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35"/>
      <c r="S32" s="435"/>
      <c r="T32" s="435"/>
      <c r="U32" s="435"/>
      <c r="V32" s="435"/>
      <c r="W32" s="435"/>
      <c r="X32" s="435"/>
      <c r="Y32" s="435"/>
      <c r="Z32" s="435"/>
      <c r="AA32" s="435"/>
      <c r="AB32" s="435"/>
      <c r="AC32" s="435"/>
      <c r="AD32" s="435"/>
      <c r="AE32" s="435"/>
      <c r="AF32" s="435"/>
      <c r="AG32" s="435"/>
      <c r="AH32" s="435"/>
      <c r="AI32" s="435"/>
      <c r="AJ32" s="435"/>
      <c r="AK32" s="435"/>
      <c r="AL32" s="435"/>
      <c r="AM32" s="436"/>
      <c r="AN32" s="401" t="s">
        <v>315</v>
      </c>
      <c r="AO32" s="402"/>
      <c r="AP32" s="402"/>
      <c r="AQ32" s="402"/>
      <c r="AR32" s="402"/>
      <c r="AS32" s="402"/>
      <c r="AT32" s="402"/>
      <c r="AU32" s="403"/>
      <c r="AV32" s="404"/>
      <c r="AW32" s="405"/>
      <c r="AX32" s="405"/>
      <c r="AY32" s="405"/>
      <c r="AZ32" s="405"/>
      <c r="BA32" s="406"/>
      <c r="BB32" s="407"/>
      <c r="BC32" s="408"/>
      <c r="BD32" s="408"/>
      <c r="BE32" s="408"/>
      <c r="BF32" s="408"/>
      <c r="BG32" s="408"/>
      <c r="BH32" s="408"/>
      <c r="BI32" s="408"/>
      <c r="BJ32" s="409"/>
      <c r="BK32" s="407"/>
      <c r="BL32" s="408"/>
      <c r="BM32" s="408"/>
      <c r="BN32" s="408"/>
      <c r="BO32" s="408"/>
      <c r="BP32" s="408"/>
      <c r="BQ32" s="408"/>
      <c r="BR32" s="408"/>
      <c r="BS32" s="409"/>
      <c r="BT32" s="407"/>
      <c r="BU32" s="408"/>
      <c r="BV32" s="408"/>
      <c r="BW32" s="408"/>
      <c r="BX32" s="408"/>
      <c r="BY32" s="408"/>
      <c r="BZ32" s="409"/>
      <c r="CA32" s="407"/>
      <c r="CB32" s="408"/>
      <c r="CC32" s="408"/>
      <c r="CD32" s="408"/>
      <c r="CE32" s="408"/>
      <c r="CF32" s="408"/>
      <c r="CG32" s="409"/>
      <c r="CH32" s="410"/>
      <c r="CI32" s="411"/>
      <c r="CJ32" s="411"/>
      <c r="CK32" s="411"/>
      <c r="CL32" s="411"/>
      <c r="CM32" s="411"/>
      <c r="CN32" s="412"/>
      <c r="CO32" s="410"/>
      <c r="CP32" s="411"/>
      <c r="CQ32" s="411"/>
      <c r="CR32" s="411"/>
      <c r="CS32" s="411"/>
      <c r="CT32" s="411"/>
      <c r="CU32" s="412"/>
      <c r="CV32" s="413"/>
      <c r="CW32" s="414"/>
      <c r="CX32" s="414"/>
      <c r="CY32" s="414"/>
      <c r="CZ32" s="414"/>
      <c r="DA32" s="414"/>
      <c r="DB32" s="414"/>
      <c r="DC32" s="414"/>
      <c r="DD32" s="415"/>
      <c r="DE32" s="416"/>
      <c r="DF32" s="417"/>
      <c r="DG32" s="417"/>
      <c r="DH32" s="417"/>
      <c r="DI32" s="417"/>
      <c r="DJ32" s="417"/>
      <c r="DK32" s="417"/>
      <c r="DL32" s="417"/>
      <c r="DM32" s="418"/>
      <c r="DN32" s="413"/>
      <c r="DO32" s="414"/>
      <c r="DP32" s="414"/>
      <c r="DQ32" s="414"/>
      <c r="DR32" s="414"/>
      <c r="DS32" s="414"/>
      <c r="DT32" s="415"/>
      <c r="DU32" s="413"/>
      <c r="DV32" s="414"/>
      <c r="DW32" s="414"/>
      <c r="DX32" s="414"/>
      <c r="DY32" s="414"/>
      <c r="DZ32" s="414"/>
      <c r="EA32" s="415"/>
      <c r="EB32" s="416"/>
      <c r="EC32" s="417"/>
      <c r="ED32" s="417"/>
      <c r="EE32" s="417"/>
      <c r="EF32" s="417"/>
      <c r="EG32" s="417"/>
      <c r="EH32" s="418"/>
      <c r="EI32" s="416"/>
      <c r="EJ32" s="417"/>
      <c r="EK32" s="417"/>
      <c r="EL32" s="417"/>
      <c r="EM32" s="417"/>
      <c r="EN32" s="417"/>
      <c r="EO32" s="418"/>
      <c r="EP32" s="428"/>
      <c r="EQ32" s="429"/>
      <c r="ER32" s="429"/>
      <c r="ES32" s="429"/>
      <c r="ET32" s="429"/>
      <c r="EU32" s="429"/>
      <c r="EV32" s="429"/>
      <c r="EW32" s="429"/>
      <c r="EX32" s="429"/>
      <c r="EY32" s="430"/>
    </row>
    <row r="33" spans="1:155" s="126" customFormat="1" ht="8.25">
      <c r="A33" s="434" t="s">
        <v>313</v>
      </c>
      <c r="B33" s="435"/>
      <c r="C33" s="435"/>
      <c r="D33" s="435"/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6"/>
      <c r="AN33" s="401" t="s">
        <v>315</v>
      </c>
      <c r="AO33" s="402"/>
      <c r="AP33" s="402"/>
      <c r="AQ33" s="402"/>
      <c r="AR33" s="402"/>
      <c r="AS33" s="402"/>
      <c r="AT33" s="402"/>
      <c r="AU33" s="403"/>
      <c r="AV33" s="404"/>
      <c r="AW33" s="405"/>
      <c r="AX33" s="405"/>
      <c r="AY33" s="405"/>
      <c r="AZ33" s="405"/>
      <c r="BA33" s="406"/>
      <c r="BB33" s="407"/>
      <c r="BC33" s="408"/>
      <c r="BD33" s="408"/>
      <c r="BE33" s="408"/>
      <c r="BF33" s="408"/>
      <c r="BG33" s="408"/>
      <c r="BH33" s="408"/>
      <c r="BI33" s="408"/>
      <c r="BJ33" s="409"/>
      <c r="BK33" s="407"/>
      <c r="BL33" s="408"/>
      <c r="BM33" s="408"/>
      <c r="BN33" s="408"/>
      <c r="BO33" s="408"/>
      <c r="BP33" s="408"/>
      <c r="BQ33" s="408"/>
      <c r="BR33" s="408"/>
      <c r="BS33" s="409"/>
      <c r="BT33" s="407"/>
      <c r="BU33" s="408"/>
      <c r="BV33" s="408"/>
      <c r="BW33" s="408"/>
      <c r="BX33" s="408"/>
      <c r="BY33" s="408"/>
      <c r="BZ33" s="409"/>
      <c r="CA33" s="407"/>
      <c r="CB33" s="408"/>
      <c r="CC33" s="408"/>
      <c r="CD33" s="408"/>
      <c r="CE33" s="408"/>
      <c r="CF33" s="408"/>
      <c r="CG33" s="409"/>
      <c r="CH33" s="410"/>
      <c r="CI33" s="411"/>
      <c r="CJ33" s="411"/>
      <c r="CK33" s="411"/>
      <c r="CL33" s="411"/>
      <c r="CM33" s="411"/>
      <c r="CN33" s="412"/>
      <c r="CO33" s="410"/>
      <c r="CP33" s="411"/>
      <c r="CQ33" s="411"/>
      <c r="CR33" s="411"/>
      <c r="CS33" s="411"/>
      <c r="CT33" s="411"/>
      <c r="CU33" s="412"/>
      <c r="CV33" s="413"/>
      <c r="CW33" s="414"/>
      <c r="CX33" s="414"/>
      <c r="CY33" s="414"/>
      <c r="CZ33" s="414"/>
      <c r="DA33" s="414"/>
      <c r="DB33" s="414"/>
      <c r="DC33" s="414"/>
      <c r="DD33" s="415"/>
      <c r="DE33" s="416"/>
      <c r="DF33" s="417"/>
      <c r="DG33" s="417"/>
      <c r="DH33" s="417"/>
      <c r="DI33" s="417"/>
      <c r="DJ33" s="417"/>
      <c r="DK33" s="417"/>
      <c r="DL33" s="417"/>
      <c r="DM33" s="418"/>
      <c r="DN33" s="413"/>
      <c r="DO33" s="414"/>
      <c r="DP33" s="414"/>
      <c r="DQ33" s="414"/>
      <c r="DR33" s="414"/>
      <c r="DS33" s="414"/>
      <c r="DT33" s="415"/>
      <c r="DU33" s="413"/>
      <c r="DV33" s="414"/>
      <c r="DW33" s="414"/>
      <c r="DX33" s="414"/>
      <c r="DY33" s="414"/>
      <c r="DZ33" s="414"/>
      <c r="EA33" s="415"/>
      <c r="EB33" s="416"/>
      <c r="EC33" s="417"/>
      <c r="ED33" s="417"/>
      <c r="EE33" s="417"/>
      <c r="EF33" s="417"/>
      <c r="EG33" s="417"/>
      <c r="EH33" s="418"/>
      <c r="EI33" s="416"/>
      <c r="EJ33" s="417"/>
      <c r="EK33" s="417"/>
      <c r="EL33" s="417"/>
      <c r="EM33" s="417"/>
      <c r="EN33" s="417"/>
      <c r="EO33" s="418"/>
      <c r="EP33" s="428"/>
      <c r="EQ33" s="429"/>
      <c r="ER33" s="429"/>
      <c r="ES33" s="429"/>
      <c r="ET33" s="429"/>
      <c r="EU33" s="429"/>
      <c r="EV33" s="429"/>
      <c r="EW33" s="429"/>
      <c r="EX33" s="429"/>
      <c r="EY33" s="430"/>
    </row>
    <row r="34" spans="1:155" s="126" customFormat="1" ht="41.25" customHeight="1">
      <c r="A34" s="425" t="s">
        <v>316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7"/>
      <c r="AN34" s="401" t="s">
        <v>1</v>
      </c>
      <c r="AO34" s="402"/>
      <c r="AP34" s="402"/>
      <c r="AQ34" s="402"/>
      <c r="AR34" s="402"/>
      <c r="AS34" s="402"/>
      <c r="AT34" s="402"/>
      <c r="AU34" s="403"/>
      <c r="AV34" s="404" t="s">
        <v>317</v>
      </c>
      <c r="AW34" s="405"/>
      <c r="AX34" s="405"/>
      <c r="AY34" s="405"/>
      <c r="AZ34" s="405"/>
      <c r="BA34" s="406"/>
      <c r="BB34" s="407">
        <v>519375.84</v>
      </c>
      <c r="BC34" s="408"/>
      <c r="BD34" s="408"/>
      <c r="BE34" s="408"/>
      <c r="BF34" s="408"/>
      <c r="BG34" s="408"/>
      <c r="BH34" s="408"/>
      <c r="BI34" s="408"/>
      <c r="BJ34" s="409"/>
      <c r="BK34" s="407">
        <v>519375.84</v>
      </c>
      <c r="BL34" s="408"/>
      <c r="BM34" s="408"/>
      <c r="BN34" s="408"/>
      <c r="BO34" s="408"/>
      <c r="BP34" s="408"/>
      <c r="BQ34" s="408"/>
      <c r="BR34" s="408"/>
      <c r="BS34" s="409"/>
      <c r="BT34" s="407">
        <v>8289.07</v>
      </c>
      <c r="BU34" s="408"/>
      <c r="BV34" s="408"/>
      <c r="BW34" s="408"/>
      <c r="BX34" s="408"/>
      <c r="BY34" s="408"/>
      <c r="BZ34" s="409"/>
      <c r="CA34" s="407">
        <v>98.61672</v>
      </c>
      <c r="CB34" s="408"/>
      <c r="CC34" s="408"/>
      <c r="CD34" s="408"/>
      <c r="CE34" s="408"/>
      <c r="CF34" s="408"/>
      <c r="CG34" s="409"/>
      <c r="CH34" s="407">
        <v>8387.68672</v>
      </c>
      <c r="CI34" s="408"/>
      <c r="CJ34" s="408"/>
      <c r="CK34" s="408"/>
      <c r="CL34" s="408"/>
      <c r="CM34" s="408"/>
      <c r="CN34" s="409"/>
      <c r="CO34" s="407">
        <v>510988.15327</v>
      </c>
      <c r="CP34" s="408"/>
      <c r="CQ34" s="408"/>
      <c r="CR34" s="408"/>
      <c r="CS34" s="408"/>
      <c r="CT34" s="408"/>
      <c r="CU34" s="409"/>
      <c r="CV34" s="413">
        <v>511145.89499999996</v>
      </c>
      <c r="CW34" s="414"/>
      <c r="CX34" s="414"/>
      <c r="CY34" s="414"/>
      <c r="CZ34" s="414"/>
      <c r="DA34" s="414"/>
      <c r="DB34" s="414"/>
      <c r="DC34" s="414"/>
      <c r="DD34" s="415"/>
      <c r="DE34" s="437">
        <f t="shared" si="0"/>
        <v>511145.89499999996</v>
      </c>
      <c r="DF34" s="438"/>
      <c r="DG34" s="438"/>
      <c r="DH34" s="438"/>
      <c r="DI34" s="438"/>
      <c r="DJ34" s="438"/>
      <c r="DK34" s="438"/>
      <c r="DL34" s="438"/>
      <c r="DM34" s="439"/>
      <c r="DN34" s="419">
        <v>9341.74</v>
      </c>
      <c r="DO34" s="420"/>
      <c r="DP34" s="420"/>
      <c r="DQ34" s="420"/>
      <c r="DR34" s="420"/>
      <c r="DS34" s="420"/>
      <c r="DT34" s="421"/>
      <c r="DU34" s="413">
        <v>47.888</v>
      </c>
      <c r="DV34" s="414"/>
      <c r="DW34" s="414"/>
      <c r="DX34" s="414"/>
      <c r="DY34" s="414"/>
      <c r="DZ34" s="414"/>
      <c r="EA34" s="415"/>
      <c r="EB34" s="437">
        <f t="shared" si="1"/>
        <v>9389.628</v>
      </c>
      <c r="EC34" s="438"/>
      <c r="ED34" s="438"/>
      <c r="EE34" s="438"/>
      <c r="EF34" s="438"/>
      <c r="EG34" s="438"/>
      <c r="EH34" s="439"/>
      <c r="EI34" s="437">
        <f t="shared" si="2"/>
        <v>501756.26699999993</v>
      </c>
      <c r="EJ34" s="438"/>
      <c r="EK34" s="438"/>
      <c r="EL34" s="438"/>
      <c r="EM34" s="438"/>
      <c r="EN34" s="438"/>
      <c r="EO34" s="439"/>
      <c r="EP34" s="440"/>
      <c r="EQ34" s="441"/>
      <c r="ER34" s="441"/>
      <c r="ES34" s="441"/>
      <c r="ET34" s="441"/>
      <c r="EU34" s="441"/>
      <c r="EV34" s="441"/>
      <c r="EW34" s="441"/>
      <c r="EX34" s="441"/>
      <c r="EY34" s="442"/>
    </row>
    <row r="35" spans="1:155" s="126" customFormat="1" ht="8.25">
      <c r="A35" s="425" t="s">
        <v>318</v>
      </c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7"/>
      <c r="AN35" s="401" t="s">
        <v>1</v>
      </c>
      <c r="AO35" s="402"/>
      <c r="AP35" s="402"/>
      <c r="AQ35" s="402"/>
      <c r="AR35" s="402"/>
      <c r="AS35" s="402"/>
      <c r="AT35" s="402"/>
      <c r="AU35" s="403"/>
      <c r="AV35" s="404" t="s">
        <v>319</v>
      </c>
      <c r="AW35" s="405"/>
      <c r="AX35" s="405"/>
      <c r="AY35" s="405"/>
      <c r="AZ35" s="405"/>
      <c r="BA35" s="406"/>
      <c r="BB35" s="407">
        <v>405307.18</v>
      </c>
      <c r="BC35" s="408"/>
      <c r="BD35" s="408"/>
      <c r="BE35" s="408"/>
      <c r="BF35" s="408"/>
      <c r="BG35" s="408"/>
      <c r="BH35" s="408"/>
      <c r="BI35" s="408"/>
      <c r="BJ35" s="409"/>
      <c r="BK35" s="407">
        <v>405307.18</v>
      </c>
      <c r="BL35" s="408"/>
      <c r="BM35" s="408"/>
      <c r="BN35" s="408"/>
      <c r="BO35" s="408"/>
      <c r="BP35" s="408"/>
      <c r="BQ35" s="408"/>
      <c r="BR35" s="408"/>
      <c r="BS35" s="409"/>
      <c r="BT35" s="407">
        <v>5742.3</v>
      </c>
      <c r="BU35" s="408"/>
      <c r="BV35" s="408"/>
      <c r="BW35" s="408"/>
      <c r="BX35" s="408"/>
      <c r="BY35" s="408"/>
      <c r="BZ35" s="409"/>
      <c r="CA35" s="407">
        <v>3.93079</v>
      </c>
      <c r="CB35" s="408"/>
      <c r="CC35" s="408"/>
      <c r="CD35" s="408"/>
      <c r="CE35" s="408"/>
      <c r="CF35" s="408"/>
      <c r="CG35" s="409"/>
      <c r="CH35" s="407">
        <v>5746.23079</v>
      </c>
      <c r="CI35" s="408"/>
      <c r="CJ35" s="408"/>
      <c r="CK35" s="408"/>
      <c r="CL35" s="408"/>
      <c r="CM35" s="408"/>
      <c r="CN35" s="409"/>
      <c r="CO35" s="407">
        <v>399560.9492</v>
      </c>
      <c r="CP35" s="408"/>
      <c r="CQ35" s="408"/>
      <c r="CR35" s="408"/>
      <c r="CS35" s="408"/>
      <c r="CT35" s="408"/>
      <c r="CU35" s="409"/>
      <c r="CV35" s="413">
        <v>432662.37</v>
      </c>
      <c r="CW35" s="414"/>
      <c r="CX35" s="414"/>
      <c r="CY35" s="414"/>
      <c r="CZ35" s="414"/>
      <c r="DA35" s="414"/>
      <c r="DB35" s="414"/>
      <c r="DC35" s="414"/>
      <c r="DD35" s="415"/>
      <c r="DE35" s="437">
        <f t="shared" si="0"/>
        <v>432662.37</v>
      </c>
      <c r="DF35" s="438"/>
      <c r="DG35" s="438"/>
      <c r="DH35" s="438"/>
      <c r="DI35" s="438"/>
      <c r="DJ35" s="438"/>
      <c r="DK35" s="438"/>
      <c r="DL35" s="438"/>
      <c r="DM35" s="439"/>
      <c r="DN35" s="419">
        <v>5110.41</v>
      </c>
      <c r="DO35" s="420"/>
      <c r="DP35" s="420"/>
      <c r="DQ35" s="420"/>
      <c r="DR35" s="420"/>
      <c r="DS35" s="420"/>
      <c r="DT35" s="421"/>
      <c r="DU35" s="413">
        <v>0.04265</v>
      </c>
      <c r="DV35" s="414"/>
      <c r="DW35" s="414"/>
      <c r="DX35" s="414"/>
      <c r="DY35" s="414"/>
      <c r="DZ35" s="414"/>
      <c r="EA35" s="415"/>
      <c r="EB35" s="437">
        <f t="shared" si="1"/>
        <v>5110.45265</v>
      </c>
      <c r="EC35" s="438"/>
      <c r="ED35" s="438"/>
      <c r="EE35" s="438"/>
      <c r="EF35" s="438"/>
      <c r="EG35" s="438"/>
      <c r="EH35" s="439"/>
      <c r="EI35" s="437">
        <f t="shared" si="2"/>
        <v>427551.91735</v>
      </c>
      <c r="EJ35" s="438"/>
      <c r="EK35" s="438"/>
      <c r="EL35" s="438"/>
      <c r="EM35" s="438"/>
      <c r="EN35" s="438"/>
      <c r="EO35" s="439"/>
      <c r="EP35" s="440"/>
      <c r="EQ35" s="441"/>
      <c r="ER35" s="441"/>
      <c r="ES35" s="441"/>
      <c r="ET35" s="441"/>
      <c r="EU35" s="441"/>
      <c r="EV35" s="441"/>
      <c r="EW35" s="441"/>
      <c r="EX35" s="441"/>
      <c r="EY35" s="442"/>
    </row>
    <row r="36" spans="1:155" s="126" customFormat="1" ht="8.25">
      <c r="A36" s="425" t="s">
        <v>320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/>
      <c r="AM36" s="427"/>
      <c r="AN36" s="446" t="s">
        <v>1</v>
      </c>
      <c r="AO36" s="447"/>
      <c r="AP36" s="447"/>
      <c r="AQ36" s="447"/>
      <c r="AR36" s="447"/>
      <c r="AS36" s="447"/>
      <c r="AT36" s="447"/>
      <c r="AU36" s="448"/>
      <c r="AV36" s="449" t="s">
        <v>321</v>
      </c>
      <c r="AW36" s="450"/>
      <c r="AX36" s="450"/>
      <c r="AY36" s="450"/>
      <c r="AZ36" s="450"/>
      <c r="BA36" s="451"/>
      <c r="BB36" s="452">
        <v>2780.82</v>
      </c>
      <c r="BC36" s="453"/>
      <c r="BD36" s="453"/>
      <c r="BE36" s="453"/>
      <c r="BF36" s="453"/>
      <c r="BG36" s="453"/>
      <c r="BH36" s="453"/>
      <c r="BI36" s="453"/>
      <c r="BJ36" s="454"/>
      <c r="BK36" s="452">
        <v>2780.82</v>
      </c>
      <c r="BL36" s="453"/>
      <c r="BM36" s="453"/>
      <c r="BN36" s="453"/>
      <c r="BO36" s="453"/>
      <c r="BP36" s="453"/>
      <c r="BQ36" s="453"/>
      <c r="BR36" s="453"/>
      <c r="BS36" s="454"/>
      <c r="BT36" s="452">
        <v>132.81</v>
      </c>
      <c r="BU36" s="453"/>
      <c r="BV36" s="453"/>
      <c r="BW36" s="453"/>
      <c r="BX36" s="453"/>
      <c r="BY36" s="453"/>
      <c r="BZ36" s="454"/>
      <c r="CA36" s="452">
        <v>0.69052</v>
      </c>
      <c r="CB36" s="453"/>
      <c r="CC36" s="453"/>
      <c r="CD36" s="453"/>
      <c r="CE36" s="453"/>
      <c r="CF36" s="453"/>
      <c r="CG36" s="454"/>
      <c r="CH36" s="452">
        <v>133.50052</v>
      </c>
      <c r="CI36" s="453"/>
      <c r="CJ36" s="453"/>
      <c r="CK36" s="453"/>
      <c r="CL36" s="453"/>
      <c r="CM36" s="453"/>
      <c r="CN36" s="454"/>
      <c r="CO36" s="452">
        <v>2647.31947</v>
      </c>
      <c r="CP36" s="453"/>
      <c r="CQ36" s="453"/>
      <c r="CR36" s="453"/>
      <c r="CS36" s="453"/>
      <c r="CT36" s="453"/>
      <c r="CU36" s="454"/>
      <c r="CV36" s="416">
        <f>CV37+CV38</f>
        <v>2306.64</v>
      </c>
      <c r="CW36" s="417"/>
      <c r="CX36" s="417"/>
      <c r="CY36" s="417"/>
      <c r="CZ36" s="417"/>
      <c r="DA36" s="417"/>
      <c r="DB36" s="417"/>
      <c r="DC36" s="417"/>
      <c r="DD36" s="418"/>
      <c r="DE36" s="437">
        <f t="shared" si="0"/>
        <v>2306.64</v>
      </c>
      <c r="DF36" s="438"/>
      <c r="DG36" s="438"/>
      <c r="DH36" s="438"/>
      <c r="DI36" s="438"/>
      <c r="DJ36" s="438"/>
      <c r="DK36" s="438"/>
      <c r="DL36" s="438"/>
      <c r="DM36" s="439"/>
      <c r="DN36" s="437">
        <v>161.31</v>
      </c>
      <c r="DO36" s="438"/>
      <c r="DP36" s="438"/>
      <c r="DQ36" s="438"/>
      <c r="DR36" s="438"/>
      <c r="DS36" s="438"/>
      <c r="DT36" s="439"/>
      <c r="DU36" s="416">
        <f>DU37</f>
        <v>0</v>
      </c>
      <c r="DV36" s="417"/>
      <c r="DW36" s="417"/>
      <c r="DX36" s="417"/>
      <c r="DY36" s="417"/>
      <c r="DZ36" s="417"/>
      <c r="EA36" s="418"/>
      <c r="EB36" s="437">
        <f t="shared" si="1"/>
        <v>161.31</v>
      </c>
      <c r="EC36" s="438"/>
      <c r="ED36" s="438"/>
      <c r="EE36" s="438"/>
      <c r="EF36" s="438"/>
      <c r="EG36" s="438"/>
      <c r="EH36" s="439"/>
      <c r="EI36" s="437">
        <f t="shared" si="2"/>
        <v>2145.33</v>
      </c>
      <c r="EJ36" s="438"/>
      <c r="EK36" s="438"/>
      <c r="EL36" s="438"/>
      <c r="EM36" s="438"/>
      <c r="EN36" s="438"/>
      <c r="EO36" s="439"/>
      <c r="EP36" s="455"/>
      <c r="EQ36" s="456"/>
      <c r="ER36" s="456"/>
      <c r="ES36" s="456"/>
      <c r="ET36" s="456"/>
      <c r="EU36" s="456"/>
      <c r="EV36" s="456"/>
      <c r="EW36" s="456"/>
      <c r="EX36" s="456"/>
      <c r="EY36" s="457"/>
    </row>
    <row r="37" spans="1:155" s="126" customFormat="1" ht="8.25">
      <c r="A37" s="443" t="s">
        <v>322</v>
      </c>
      <c r="B37" s="444"/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4"/>
      <c r="X37" s="444"/>
      <c r="Y37" s="444"/>
      <c r="Z37" s="444"/>
      <c r="AA37" s="444"/>
      <c r="AB37" s="444"/>
      <c r="AC37" s="444"/>
      <c r="AD37" s="444"/>
      <c r="AE37" s="444"/>
      <c r="AF37" s="444"/>
      <c r="AG37" s="444"/>
      <c r="AH37" s="444"/>
      <c r="AI37" s="444"/>
      <c r="AJ37" s="444"/>
      <c r="AK37" s="444"/>
      <c r="AL37" s="444"/>
      <c r="AM37" s="445"/>
      <c r="AN37" s="401" t="s">
        <v>1</v>
      </c>
      <c r="AO37" s="402"/>
      <c r="AP37" s="402"/>
      <c r="AQ37" s="402"/>
      <c r="AR37" s="402"/>
      <c r="AS37" s="402"/>
      <c r="AT37" s="402"/>
      <c r="AU37" s="403"/>
      <c r="AV37" s="404" t="s">
        <v>323</v>
      </c>
      <c r="AW37" s="405"/>
      <c r="AX37" s="405"/>
      <c r="AY37" s="405"/>
      <c r="AZ37" s="405"/>
      <c r="BA37" s="406"/>
      <c r="BB37" s="452">
        <v>2780.82</v>
      </c>
      <c r="BC37" s="453"/>
      <c r="BD37" s="453"/>
      <c r="BE37" s="453"/>
      <c r="BF37" s="453"/>
      <c r="BG37" s="453"/>
      <c r="BH37" s="453"/>
      <c r="BI37" s="453"/>
      <c r="BJ37" s="454"/>
      <c r="BK37" s="452">
        <v>2780.82</v>
      </c>
      <c r="BL37" s="453"/>
      <c r="BM37" s="453"/>
      <c r="BN37" s="453"/>
      <c r="BO37" s="453"/>
      <c r="BP37" s="453"/>
      <c r="BQ37" s="453"/>
      <c r="BR37" s="453"/>
      <c r="BS37" s="454"/>
      <c r="BT37" s="452">
        <v>132.81</v>
      </c>
      <c r="BU37" s="453"/>
      <c r="BV37" s="453"/>
      <c r="BW37" s="453"/>
      <c r="BX37" s="453"/>
      <c r="BY37" s="453"/>
      <c r="BZ37" s="454"/>
      <c r="CA37" s="452">
        <v>0.69052</v>
      </c>
      <c r="CB37" s="453"/>
      <c r="CC37" s="453"/>
      <c r="CD37" s="453"/>
      <c r="CE37" s="453"/>
      <c r="CF37" s="453"/>
      <c r="CG37" s="454"/>
      <c r="CH37" s="452">
        <v>133.50052</v>
      </c>
      <c r="CI37" s="453"/>
      <c r="CJ37" s="453"/>
      <c r="CK37" s="453"/>
      <c r="CL37" s="453"/>
      <c r="CM37" s="453"/>
      <c r="CN37" s="454"/>
      <c r="CO37" s="452">
        <v>2647.31947</v>
      </c>
      <c r="CP37" s="453"/>
      <c r="CQ37" s="453"/>
      <c r="CR37" s="453"/>
      <c r="CS37" s="453"/>
      <c r="CT37" s="453"/>
      <c r="CU37" s="454"/>
      <c r="CV37" s="413">
        <v>2306.64</v>
      </c>
      <c r="CW37" s="414"/>
      <c r="CX37" s="414"/>
      <c r="CY37" s="414"/>
      <c r="CZ37" s="414"/>
      <c r="DA37" s="414"/>
      <c r="DB37" s="414"/>
      <c r="DC37" s="414"/>
      <c r="DD37" s="415"/>
      <c r="DE37" s="437">
        <f t="shared" si="0"/>
        <v>2306.64</v>
      </c>
      <c r="DF37" s="438"/>
      <c r="DG37" s="438"/>
      <c r="DH37" s="438"/>
      <c r="DI37" s="438"/>
      <c r="DJ37" s="438"/>
      <c r="DK37" s="438"/>
      <c r="DL37" s="438"/>
      <c r="DM37" s="439"/>
      <c r="DN37" s="419">
        <v>161.31</v>
      </c>
      <c r="DO37" s="420"/>
      <c r="DP37" s="420"/>
      <c r="DQ37" s="420"/>
      <c r="DR37" s="420"/>
      <c r="DS37" s="420"/>
      <c r="DT37" s="421"/>
      <c r="DU37" s="413">
        <v>0</v>
      </c>
      <c r="DV37" s="414"/>
      <c r="DW37" s="414"/>
      <c r="DX37" s="414"/>
      <c r="DY37" s="414"/>
      <c r="DZ37" s="414"/>
      <c r="EA37" s="415"/>
      <c r="EB37" s="437">
        <f t="shared" si="1"/>
        <v>161.31</v>
      </c>
      <c r="EC37" s="438"/>
      <c r="ED37" s="438"/>
      <c r="EE37" s="438"/>
      <c r="EF37" s="438"/>
      <c r="EG37" s="438"/>
      <c r="EH37" s="439"/>
      <c r="EI37" s="437">
        <f t="shared" si="2"/>
        <v>2145.33</v>
      </c>
      <c r="EJ37" s="438"/>
      <c r="EK37" s="438"/>
      <c r="EL37" s="438"/>
      <c r="EM37" s="438"/>
      <c r="EN37" s="438"/>
      <c r="EO37" s="439"/>
      <c r="EP37" s="440"/>
      <c r="EQ37" s="441"/>
      <c r="ER37" s="441"/>
      <c r="ES37" s="441"/>
      <c r="ET37" s="441"/>
      <c r="EU37" s="441"/>
      <c r="EV37" s="441"/>
      <c r="EW37" s="441"/>
      <c r="EX37" s="441"/>
      <c r="EY37" s="442"/>
    </row>
    <row r="38" spans="1:155" s="126" customFormat="1" ht="8.25">
      <c r="A38" s="443" t="s">
        <v>324</v>
      </c>
      <c r="B38" s="444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4"/>
      <c r="AD38" s="444"/>
      <c r="AE38" s="444"/>
      <c r="AF38" s="444"/>
      <c r="AG38" s="444"/>
      <c r="AH38" s="444"/>
      <c r="AI38" s="444"/>
      <c r="AJ38" s="444"/>
      <c r="AK38" s="444"/>
      <c r="AL38" s="444"/>
      <c r="AM38" s="445"/>
      <c r="AN38" s="401" t="s">
        <v>1</v>
      </c>
      <c r="AO38" s="402"/>
      <c r="AP38" s="402"/>
      <c r="AQ38" s="402"/>
      <c r="AR38" s="402"/>
      <c r="AS38" s="402"/>
      <c r="AT38" s="402"/>
      <c r="AU38" s="403"/>
      <c r="AV38" s="404" t="s">
        <v>325</v>
      </c>
      <c r="AW38" s="405"/>
      <c r="AX38" s="405"/>
      <c r="AY38" s="405"/>
      <c r="AZ38" s="405"/>
      <c r="BA38" s="406"/>
      <c r="BB38" s="458">
        <v>0</v>
      </c>
      <c r="BC38" s="459"/>
      <c r="BD38" s="459"/>
      <c r="BE38" s="459"/>
      <c r="BF38" s="459"/>
      <c r="BG38" s="459"/>
      <c r="BH38" s="459"/>
      <c r="BI38" s="459"/>
      <c r="BJ38" s="460"/>
      <c r="BK38" s="458">
        <v>0</v>
      </c>
      <c r="BL38" s="459"/>
      <c r="BM38" s="459"/>
      <c r="BN38" s="459"/>
      <c r="BO38" s="459"/>
      <c r="BP38" s="459"/>
      <c r="BQ38" s="459"/>
      <c r="BR38" s="459"/>
      <c r="BS38" s="460"/>
      <c r="BT38" s="458">
        <v>0</v>
      </c>
      <c r="BU38" s="459"/>
      <c r="BV38" s="459"/>
      <c r="BW38" s="459"/>
      <c r="BX38" s="459"/>
      <c r="BY38" s="459"/>
      <c r="BZ38" s="460"/>
      <c r="CA38" s="458">
        <v>0</v>
      </c>
      <c r="CB38" s="459"/>
      <c r="CC38" s="459"/>
      <c r="CD38" s="459"/>
      <c r="CE38" s="459"/>
      <c r="CF38" s="459"/>
      <c r="CG38" s="460"/>
      <c r="CH38" s="458">
        <v>0</v>
      </c>
      <c r="CI38" s="459"/>
      <c r="CJ38" s="459"/>
      <c r="CK38" s="459"/>
      <c r="CL38" s="459"/>
      <c r="CM38" s="459"/>
      <c r="CN38" s="460"/>
      <c r="CO38" s="458">
        <v>0</v>
      </c>
      <c r="CP38" s="459"/>
      <c r="CQ38" s="459"/>
      <c r="CR38" s="459"/>
      <c r="CS38" s="459"/>
      <c r="CT38" s="459"/>
      <c r="CU38" s="460"/>
      <c r="CV38" s="461">
        <v>0</v>
      </c>
      <c r="CW38" s="462"/>
      <c r="CX38" s="462"/>
      <c r="CY38" s="462"/>
      <c r="CZ38" s="462"/>
      <c r="DA38" s="462"/>
      <c r="DB38" s="462"/>
      <c r="DC38" s="462"/>
      <c r="DD38" s="463"/>
      <c r="DE38" s="464">
        <f t="shared" si="0"/>
        <v>0</v>
      </c>
      <c r="DF38" s="465"/>
      <c r="DG38" s="465"/>
      <c r="DH38" s="465"/>
      <c r="DI38" s="465"/>
      <c r="DJ38" s="465"/>
      <c r="DK38" s="465"/>
      <c r="DL38" s="465"/>
      <c r="DM38" s="466"/>
      <c r="DN38" s="461">
        <v>0</v>
      </c>
      <c r="DO38" s="462"/>
      <c r="DP38" s="462"/>
      <c r="DQ38" s="462"/>
      <c r="DR38" s="462"/>
      <c r="DS38" s="462"/>
      <c r="DT38" s="463"/>
      <c r="DU38" s="461">
        <v>0</v>
      </c>
      <c r="DV38" s="462"/>
      <c r="DW38" s="462"/>
      <c r="DX38" s="462"/>
      <c r="DY38" s="462"/>
      <c r="DZ38" s="462"/>
      <c r="EA38" s="463"/>
      <c r="EB38" s="464">
        <f t="shared" si="1"/>
        <v>0</v>
      </c>
      <c r="EC38" s="465"/>
      <c r="ED38" s="465"/>
      <c r="EE38" s="465"/>
      <c r="EF38" s="465"/>
      <c r="EG38" s="465"/>
      <c r="EH38" s="466"/>
      <c r="EI38" s="464">
        <f t="shared" si="2"/>
        <v>0</v>
      </c>
      <c r="EJ38" s="465"/>
      <c r="EK38" s="465"/>
      <c r="EL38" s="465"/>
      <c r="EM38" s="465"/>
      <c r="EN38" s="465"/>
      <c r="EO38" s="466"/>
      <c r="EP38" s="440"/>
      <c r="EQ38" s="441"/>
      <c r="ER38" s="441"/>
      <c r="ES38" s="441"/>
      <c r="ET38" s="441"/>
      <c r="EU38" s="441"/>
      <c r="EV38" s="441"/>
      <c r="EW38" s="441"/>
      <c r="EX38" s="441"/>
      <c r="EY38" s="442"/>
    </row>
    <row r="39" spans="1:155" s="126" customFormat="1" ht="16.5" customHeight="1">
      <c r="A39" s="425" t="s">
        <v>326</v>
      </c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27"/>
      <c r="AN39" s="401" t="s">
        <v>1</v>
      </c>
      <c r="AO39" s="402"/>
      <c r="AP39" s="402"/>
      <c r="AQ39" s="402"/>
      <c r="AR39" s="402"/>
      <c r="AS39" s="402"/>
      <c r="AT39" s="402"/>
      <c r="AU39" s="403"/>
      <c r="AV39" s="404" t="s">
        <v>327</v>
      </c>
      <c r="AW39" s="405"/>
      <c r="AX39" s="405"/>
      <c r="AY39" s="405"/>
      <c r="AZ39" s="405"/>
      <c r="BA39" s="406"/>
      <c r="BB39" s="458">
        <v>0</v>
      </c>
      <c r="BC39" s="459"/>
      <c r="BD39" s="459"/>
      <c r="BE39" s="459"/>
      <c r="BF39" s="459"/>
      <c r="BG39" s="459"/>
      <c r="BH39" s="459"/>
      <c r="BI39" s="459"/>
      <c r="BJ39" s="460"/>
      <c r="BK39" s="458">
        <v>0</v>
      </c>
      <c r="BL39" s="459"/>
      <c r="BM39" s="459"/>
      <c r="BN39" s="459"/>
      <c r="BO39" s="459"/>
      <c r="BP39" s="459"/>
      <c r="BQ39" s="459"/>
      <c r="BR39" s="459"/>
      <c r="BS39" s="460"/>
      <c r="BT39" s="458">
        <v>0</v>
      </c>
      <c r="BU39" s="459"/>
      <c r="BV39" s="459"/>
      <c r="BW39" s="459"/>
      <c r="BX39" s="459"/>
      <c r="BY39" s="459"/>
      <c r="BZ39" s="460"/>
      <c r="CA39" s="458">
        <v>0</v>
      </c>
      <c r="CB39" s="459"/>
      <c r="CC39" s="459"/>
      <c r="CD39" s="459"/>
      <c r="CE39" s="459"/>
      <c r="CF39" s="459"/>
      <c r="CG39" s="460"/>
      <c r="CH39" s="458">
        <v>0</v>
      </c>
      <c r="CI39" s="459"/>
      <c r="CJ39" s="459"/>
      <c r="CK39" s="459"/>
      <c r="CL39" s="459"/>
      <c r="CM39" s="459"/>
      <c r="CN39" s="460"/>
      <c r="CO39" s="458">
        <v>0</v>
      </c>
      <c r="CP39" s="459"/>
      <c r="CQ39" s="459"/>
      <c r="CR39" s="459"/>
      <c r="CS39" s="459"/>
      <c r="CT39" s="459"/>
      <c r="CU39" s="460"/>
      <c r="CV39" s="461">
        <v>0</v>
      </c>
      <c r="CW39" s="462"/>
      <c r="CX39" s="462"/>
      <c r="CY39" s="462"/>
      <c r="CZ39" s="462"/>
      <c r="DA39" s="462"/>
      <c r="DB39" s="462"/>
      <c r="DC39" s="462"/>
      <c r="DD39" s="463"/>
      <c r="DE39" s="464">
        <v>0</v>
      </c>
      <c r="DF39" s="465"/>
      <c r="DG39" s="465"/>
      <c r="DH39" s="465"/>
      <c r="DI39" s="465"/>
      <c r="DJ39" s="465"/>
      <c r="DK39" s="465"/>
      <c r="DL39" s="465"/>
      <c r="DM39" s="466"/>
      <c r="DN39" s="461">
        <v>0</v>
      </c>
      <c r="DO39" s="462"/>
      <c r="DP39" s="462"/>
      <c r="DQ39" s="462"/>
      <c r="DR39" s="462"/>
      <c r="DS39" s="462"/>
      <c r="DT39" s="463"/>
      <c r="DU39" s="461">
        <v>0</v>
      </c>
      <c r="DV39" s="462"/>
      <c r="DW39" s="462"/>
      <c r="DX39" s="462"/>
      <c r="DY39" s="462"/>
      <c r="DZ39" s="462"/>
      <c r="EA39" s="463"/>
      <c r="EB39" s="464">
        <v>0</v>
      </c>
      <c r="EC39" s="465"/>
      <c r="ED39" s="465"/>
      <c r="EE39" s="465"/>
      <c r="EF39" s="465"/>
      <c r="EG39" s="465"/>
      <c r="EH39" s="466"/>
      <c r="EI39" s="464">
        <v>0</v>
      </c>
      <c r="EJ39" s="465"/>
      <c r="EK39" s="465"/>
      <c r="EL39" s="465"/>
      <c r="EM39" s="465"/>
      <c r="EN39" s="465"/>
      <c r="EO39" s="466"/>
      <c r="EP39" s="440"/>
      <c r="EQ39" s="441"/>
      <c r="ER39" s="441"/>
      <c r="ES39" s="441"/>
      <c r="ET39" s="441"/>
      <c r="EU39" s="441"/>
      <c r="EV39" s="441"/>
      <c r="EW39" s="441"/>
      <c r="EX39" s="441"/>
      <c r="EY39" s="442"/>
    </row>
    <row r="40" spans="1:155" s="126" customFormat="1" ht="16.5" customHeight="1">
      <c r="A40" s="425" t="s">
        <v>328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426"/>
      <c r="AK40" s="426"/>
      <c r="AL40" s="426"/>
      <c r="AM40" s="427"/>
      <c r="AN40" s="401" t="s">
        <v>1</v>
      </c>
      <c r="AO40" s="402"/>
      <c r="AP40" s="402"/>
      <c r="AQ40" s="402"/>
      <c r="AR40" s="402"/>
      <c r="AS40" s="402"/>
      <c r="AT40" s="402"/>
      <c r="AU40" s="403"/>
      <c r="AV40" s="404" t="s">
        <v>329</v>
      </c>
      <c r="AW40" s="405"/>
      <c r="AX40" s="405"/>
      <c r="AY40" s="405"/>
      <c r="AZ40" s="405"/>
      <c r="BA40" s="406"/>
      <c r="BB40" s="407">
        <v>154787</v>
      </c>
      <c r="BC40" s="408"/>
      <c r="BD40" s="408"/>
      <c r="BE40" s="408"/>
      <c r="BF40" s="408"/>
      <c r="BG40" s="408"/>
      <c r="BH40" s="408"/>
      <c r="BI40" s="408"/>
      <c r="BJ40" s="409"/>
      <c r="BK40" s="407">
        <v>154787</v>
      </c>
      <c r="BL40" s="408"/>
      <c r="BM40" s="408"/>
      <c r="BN40" s="408"/>
      <c r="BO40" s="408"/>
      <c r="BP40" s="408"/>
      <c r="BQ40" s="408"/>
      <c r="BR40" s="408"/>
      <c r="BS40" s="409"/>
      <c r="BT40" s="407">
        <v>7536.1</v>
      </c>
      <c r="BU40" s="408"/>
      <c r="BV40" s="408"/>
      <c r="BW40" s="408"/>
      <c r="BX40" s="408"/>
      <c r="BY40" s="408"/>
      <c r="BZ40" s="409"/>
      <c r="CA40" s="407">
        <v>0</v>
      </c>
      <c r="CB40" s="408"/>
      <c r="CC40" s="408"/>
      <c r="CD40" s="408"/>
      <c r="CE40" s="408"/>
      <c r="CF40" s="408"/>
      <c r="CG40" s="409"/>
      <c r="CH40" s="407">
        <v>7536.1</v>
      </c>
      <c r="CI40" s="408"/>
      <c r="CJ40" s="408"/>
      <c r="CK40" s="408"/>
      <c r="CL40" s="408"/>
      <c r="CM40" s="408"/>
      <c r="CN40" s="409"/>
      <c r="CO40" s="407">
        <v>147250.9</v>
      </c>
      <c r="CP40" s="408"/>
      <c r="CQ40" s="408"/>
      <c r="CR40" s="408"/>
      <c r="CS40" s="408"/>
      <c r="CT40" s="408"/>
      <c r="CU40" s="409"/>
      <c r="CV40" s="413">
        <v>287241</v>
      </c>
      <c r="CW40" s="414"/>
      <c r="CX40" s="414"/>
      <c r="CY40" s="414"/>
      <c r="CZ40" s="414"/>
      <c r="DA40" s="414"/>
      <c r="DB40" s="414"/>
      <c r="DC40" s="414"/>
      <c r="DD40" s="415"/>
      <c r="DE40" s="437">
        <f t="shared" si="0"/>
        <v>287241</v>
      </c>
      <c r="DF40" s="438"/>
      <c r="DG40" s="438"/>
      <c r="DH40" s="438"/>
      <c r="DI40" s="438"/>
      <c r="DJ40" s="438"/>
      <c r="DK40" s="438"/>
      <c r="DL40" s="438"/>
      <c r="DM40" s="439"/>
      <c r="DN40" s="419">
        <v>16504.54</v>
      </c>
      <c r="DO40" s="420"/>
      <c r="DP40" s="420"/>
      <c r="DQ40" s="420"/>
      <c r="DR40" s="420"/>
      <c r="DS40" s="420"/>
      <c r="DT40" s="421"/>
      <c r="DU40" s="413">
        <v>0</v>
      </c>
      <c r="DV40" s="414"/>
      <c r="DW40" s="414"/>
      <c r="DX40" s="414"/>
      <c r="DY40" s="414"/>
      <c r="DZ40" s="414"/>
      <c r="EA40" s="415"/>
      <c r="EB40" s="437">
        <f t="shared" si="1"/>
        <v>16504.54</v>
      </c>
      <c r="EC40" s="438"/>
      <c r="ED40" s="438"/>
      <c r="EE40" s="438"/>
      <c r="EF40" s="438"/>
      <c r="EG40" s="438"/>
      <c r="EH40" s="439"/>
      <c r="EI40" s="437">
        <f t="shared" si="2"/>
        <v>270736.46</v>
      </c>
      <c r="EJ40" s="438"/>
      <c r="EK40" s="438"/>
      <c r="EL40" s="438"/>
      <c r="EM40" s="438"/>
      <c r="EN40" s="438"/>
      <c r="EO40" s="439"/>
      <c r="EP40" s="440"/>
      <c r="EQ40" s="441"/>
      <c r="ER40" s="441"/>
      <c r="ES40" s="441"/>
      <c r="ET40" s="441"/>
      <c r="EU40" s="441"/>
      <c r="EV40" s="441"/>
      <c r="EW40" s="441"/>
      <c r="EX40" s="441"/>
      <c r="EY40" s="442"/>
    </row>
    <row r="41" spans="1:155" s="126" customFormat="1" ht="8.25">
      <c r="A41" s="425" t="s">
        <v>254</v>
      </c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27"/>
      <c r="AN41" s="401" t="s">
        <v>1</v>
      </c>
      <c r="AO41" s="402"/>
      <c r="AP41" s="402"/>
      <c r="AQ41" s="402"/>
      <c r="AR41" s="402"/>
      <c r="AS41" s="402"/>
      <c r="AT41" s="402"/>
      <c r="AU41" s="403"/>
      <c r="AV41" s="404" t="s">
        <v>330</v>
      </c>
      <c r="AW41" s="405"/>
      <c r="AX41" s="405"/>
      <c r="AY41" s="405"/>
      <c r="AZ41" s="405"/>
      <c r="BA41" s="406"/>
      <c r="BB41" s="407">
        <v>1524389.43</v>
      </c>
      <c r="BC41" s="408"/>
      <c r="BD41" s="408"/>
      <c r="BE41" s="408"/>
      <c r="BF41" s="408"/>
      <c r="BG41" s="408"/>
      <c r="BH41" s="408"/>
      <c r="BI41" s="408"/>
      <c r="BJ41" s="409"/>
      <c r="BK41" s="407">
        <v>1524389.43</v>
      </c>
      <c r="BL41" s="408"/>
      <c r="BM41" s="408"/>
      <c r="BN41" s="408"/>
      <c r="BO41" s="408"/>
      <c r="BP41" s="408"/>
      <c r="BQ41" s="408"/>
      <c r="BR41" s="408"/>
      <c r="BS41" s="409"/>
      <c r="BT41" s="407">
        <v>78782.76215000001</v>
      </c>
      <c r="BU41" s="408"/>
      <c r="BV41" s="408"/>
      <c r="BW41" s="408"/>
      <c r="BX41" s="408"/>
      <c r="BY41" s="408"/>
      <c r="BZ41" s="409"/>
      <c r="CA41" s="407">
        <v>376.29059</v>
      </c>
      <c r="CB41" s="408"/>
      <c r="CC41" s="408"/>
      <c r="CD41" s="408"/>
      <c r="CE41" s="408"/>
      <c r="CF41" s="408"/>
      <c r="CG41" s="409"/>
      <c r="CH41" s="407">
        <v>79159.05274</v>
      </c>
      <c r="CI41" s="408"/>
      <c r="CJ41" s="408"/>
      <c r="CK41" s="408"/>
      <c r="CL41" s="408"/>
      <c r="CM41" s="408"/>
      <c r="CN41" s="409"/>
      <c r="CO41" s="407">
        <v>1445230.37725</v>
      </c>
      <c r="CP41" s="408"/>
      <c r="CQ41" s="408"/>
      <c r="CR41" s="408"/>
      <c r="CS41" s="408"/>
      <c r="CT41" s="408"/>
      <c r="CU41" s="409"/>
      <c r="CV41" s="413">
        <f>143097-CV15+1168569-46229-96813-30441+76170+330832-2307-484-17827</f>
        <v>1523383.15</v>
      </c>
      <c r="CW41" s="414"/>
      <c r="CX41" s="414"/>
      <c r="CY41" s="414"/>
      <c r="CZ41" s="414"/>
      <c r="DA41" s="414"/>
      <c r="DB41" s="414"/>
      <c r="DC41" s="414"/>
      <c r="DD41" s="415"/>
      <c r="DE41" s="437">
        <f>CV41</f>
        <v>1523383.15</v>
      </c>
      <c r="DF41" s="438"/>
      <c r="DG41" s="438"/>
      <c r="DH41" s="438"/>
      <c r="DI41" s="438"/>
      <c r="DJ41" s="438"/>
      <c r="DK41" s="438"/>
      <c r="DL41" s="438"/>
      <c r="DM41" s="439"/>
      <c r="DN41" s="419">
        <f>33498.67+3079.35</f>
        <v>36578.02</v>
      </c>
      <c r="DO41" s="420"/>
      <c r="DP41" s="420"/>
      <c r="DQ41" s="420"/>
      <c r="DR41" s="420"/>
      <c r="DS41" s="420"/>
      <c r="DT41" s="421"/>
      <c r="DU41" s="413">
        <f>8.539+227.06</f>
        <v>235.599</v>
      </c>
      <c r="DV41" s="414"/>
      <c r="DW41" s="414"/>
      <c r="DX41" s="414"/>
      <c r="DY41" s="414"/>
      <c r="DZ41" s="414"/>
      <c r="EA41" s="415"/>
      <c r="EB41" s="437">
        <f t="shared" si="1"/>
        <v>36813.619</v>
      </c>
      <c r="EC41" s="438"/>
      <c r="ED41" s="438"/>
      <c r="EE41" s="438"/>
      <c r="EF41" s="438"/>
      <c r="EG41" s="438"/>
      <c r="EH41" s="439"/>
      <c r="EI41" s="437">
        <f t="shared" si="2"/>
        <v>1486569.531</v>
      </c>
      <c r="EJ41" s="438"/>
      <c r="EK41" s="438"/>
      <c r="EL41" s="438"/>
      <c r="EM41" s="438"/>
      <c r="EN41" s="438"/>
      <c r="EO41" s="439"/>
      <c r="EP41" s="440"/>
      <c r="EQ41" s="441"/>
      <c r="ER41" s="441"/>
      <c r="ES41" s="441"/>
      <c r="ET41" s="441"/>
      <c r="EU41" s="441"/>
      <c r="EV41" s="441"/>
      <c r="EW41" s="441"/>
      <c r="EX41" s="441"/>
      <c r="EY41" s="442"/>
    </row>
    <row r="42" spans="1:155" s="126" customFormat="1" ht="16.5" customHeight="1">
      <c r="A42" s="398" t="s">
        <v>331</v>
      </c>
      <c r="B42" s="399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  <c r="AK42" s="399"/>
      <c r="AL42" s="399"/>
      <c r="AM42" s="400"/>
      <c r="AN42" s="446" t="s">
        <v>1</v>
      </c>
      <c r="AO42" s="447"/>
      <c r="AP42" s="447"/>
      <c r="AQ42" s="447"/>
      <c r="AR42" s="447"/>
      <c r="AS42" s="447"/>
      <c r="AT42" s="447"/>
      <c r="AU42" s="448"/>
      <c r="AV42" s="449" t="s">
        <v>332</v>
      </c>
      <c r="AW42" s="450"/>
      <c r="AX42" s="450"/>
      <c r="AY42" s="450"/>
      <c r="AZ42" s="450"/>
      <c r="BA42" s="451"/>
      <c r="BB42" s="452">
        <v>685563</v>
      </c>
      <c r="BC42" s="453"/>
      <c r="BD42" s="453"/>
      <c r="BE42" s="453"/>
      <c r="BF42" s="453"/>
      <c r="BG42" s="453"/>
      <c r="BH42" s="453"/>
      <c r="BI42" s="453"/>
      <c r="BJ42" s="454"/>
      <c r="BK42" s="452">
        <v>685563</v>
      </c>
      <c r="BL42" s="453"/>
      <c r="BM42" s="453"/>
      <c r="BN42" s="453"/>
      <c r="BO42" s="453"/>
      <c r="BP42" s="453"/>
      <c r="BQ42" s="453"/>
      <c r="BR42" s="453"/>
      <c r="BS42" s="454"/>
      <c r="BT42" s="452">
        <v>25842.03616</v>
      </c>
      <c r="BU42" s="453"/>
      <c r="BV42" s="453"/>
      <c r="BW42" s="453"/>
      <c r="BX42" s="453"/>
      <c r="BY42" s="453"/>
      <c r="BZ42" s="454"/>
      <c r="CA42" s="452">
        <v>13451.50334</v>
      </c>
      <c r="CB42" s="453"/>
      <c r="CC42" s="453"/>
      <c r="CD42" s="453"/>
      <c r="CE42" s="453"/>
      <c r="CF42" s="453"/>
      <c r="CG42" s="454"/>
      <c r="CH42" s="452">
        <v>39293.53951</v>
      </c>
      <c r="CI42" s="453"/>
      <c r="CJ42" s="453"/>
      <c r="CK42" s="453"/>
      <c r="CL42" s="453"/>
      <c r="CM42" s="453"/>
      <c r="CN42" s="454"/>
      <c r="CO42" s="452">
        <v>646269.46048</v>
      </c>
      <c r="CP42" s="453"/>
      <c r="CQ42" s="453"/>
      <c r="CR42" s="453"/>
      <c r="CS42" s="453"/>
      <c r="CT42" s="453"/>
      <c r="CU42" s="454"/>
      <c r="CV42" s="464">
        <v>368699</v>
      </c>
      <c r="CW42" s="465"/>
      <c r="CX42" s="465"/>
      <c r="CY42" s="465"/>
      <c r="CZ42" s="465"/>
      <c r="DA42" s="465"/>
      <c r="DB42" s="465"/>
      <c r="DC42" s="465"/>
      <c r="DD42" s="466"/>
      <c r="DE42" s="437">
        <f t="shared" si="0"/>
        <v>368699</v>
      </c>
      <c r="DF42" s="438"/>
      <c r="DG42" s="438"/>
      <c r="DH42" s="438"/>
      <c r="DI42" s="438"/>
      <c r="DJ42" s="438"/>
      <c r="DK42" s="438"/>
      <c r="DL42" s="438"/>
      <c r="DM42" s="439"/>
      <c r="DN42" s="467">
        <f>DN43+DN44+DN45+DN46+DN47</f>
        <v>17951</v>
      </c>
      <c r="DO42" s="468"/>
      <c r="DP42" s="468"/>
      <c r="DQ42" s="468"/>
      <c r="DR42" s="468"/>
      <c r="DS42" s="468"/>
      <c r="DT42" s="469"/>
      <c r="DU42" s="467">
        <f>DU43+DU44+DU45+DU46+DU47</f>
        <v>6795</v>
      </c>
      <c r="DV42" s="468"/>
      <c r="DW42" s="468"/>
      <c r="DX42" s="468"/>
      <c r="DY42" s="468"/>
      <c r="DZ42" s="468"/>
      <c r="EA42" s="469"/>
      <c r="EB42" s="437">
        <f t="shared" si="1"/>
        <v>24746</v>
      </c>
      <c r="EC42" s="438"/>
      <c r="ED42" s="438"/>
      <c r="EE42" s="438"/>
      <c r="EF42" s="438"/>
      <c r="EG42" s="438"/>
      <c r="EH42" s="439"/>
      <c r="EI42" s="437">
        <f>DE42-EB42</f>
        <v>343953</v>
      </c>
      <c r="EJ42" s="438"/>
      <c r="EK42" s="438"/>
      <c r="EL42" s="438"/>
      <c r="EM42" s="438"/>
      <c r="EN42" s="438"/>
      <c r="EO42" s="439"/>
      <c r="EP42" s="455"/>
      <c r="EQ42" s="456"/>
      <c r="ER42" s="456"/>
      <c r="ES42" s="456"/>
      <c r="ET42" s="456"/>
      <c r="EU42" s="456"/>
      <c r="EV42" s="456"/>
      <c r="EW42" s="456"/>
      <c r="EX42" s="456"/>
      <c r="EY42" s="457"/>
    </row>
    <row r="43" spans="1:155" s="126" customFormat="1" ht="8.25">
      <c r="A43" s="425" t="s">
        <v>333</v>
      </c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6"/>
      <c r="AI43" s="426"/>
      <c r="AJ43" s="426"/>
      <c r="AK43" s="426"/>
      <c r="AL43" s="426"/>
      <c r="AM43" s="427"/>
      <c r="AN43" s="446" t="s">
        <v>1</v>
      </c>
      <c r="AO43" s="447"/>
      <c r="AP43" s="447"/>
      <c r="AQ43" s="447"/>
      <c r="AR43" s="447"/>
      <c r="AS43" s="447"/>
      <c r="AT43" s="447"/>
      <c r="AU43" s="448"/>
      <c r="AV43" s="449" t="s">
        <v>334</v>
      </c>
      <c r="AW43" s="450"/>
      <c r="AX43" s="450"/>
      <c r="AY43" s="450"/>
      <c r="AZ43" s="450"/>
      <c r="BA43" s="451"/>
      <c r="BB43" s="452">
        <v>0</v>
      </c>
      <c r="BC43" s="453"/>
      <c r="BD43" s="453"/>
      <c r="BE43" s="453"/>
      <c r="BF43" s="453"/>
      <c r="BG43" s="453"/>
      <c r="BH43" s="453"/>
      <c r="BI43" s="453"/>
      <c r="BJ43" s="454"/>
      <c r="BK43" s="452">
        <v>0</v>
      </c>
      <c r="BL43" s="453"/>
      <c r="BM43" s="453"/>
      <c r="BN43" s="453"/>
      <c r="BO43" s="453"/>
      <c r="BP43" s="453"/>
      <c r="BQ43" s="453"/>
      <c r="BR43" s="453"/>
      <c r="BS43" s="454"/>
      <c r="BT43" s="452">
        <v>0</v>
      </c>
      <c r="BU43" s="453"/>
      <c r="BV43" s="453"/>
      <c r="BW43" s="453"/>
      <c r="BX43" s="453"/>
      <c r="BY43" s="453"/>
      <c r="BZ43" s="454"/>
      <c r="CA43" s="452">
        <v>0</v>
      </c>
      <c r="CB43" s="453"/>
      <c r="CC43" s="453"/>
      <c r="CD43" s="453"/>
      <c r="CE43" s="453"/>
      <c r="CF43" s="453"/>
      <c r="CG43" s="454"/>
      <c r="CH43" s="452">
        <v>0</v>
      </c>
      <c r="CI43" s="453"/>
      <c r="CJ43" s="453"/>
      <c r="CK43" s="453"/>
      <c r="CL43" s="453"/>
      <c r="CM43" s="453"/>
      <c r="CN43" s="454"/>
      <c r="CO43" s="452">
        <v>0</v>
      </c>
      <c r="CP43" s="453"/>
      <c r="CQ43" s="453"/>
      <c r="CR43" s="453"/>
      <c r="CS43" s="453"/>
      <c r="CT43" s="453"/>
      <c r="CU43" s="454"/>
      <c r="CV43" s="416">
        <v>0</v>
      </c>
      <c r="CW43" s="417"/>
      <c r="CX43" s="417"/>
      <c r="CY43" s="417"/>
      <c r="CZ43" s="417"/>
      <c r="DA43" s="417"/>
      <c r="DB43" s="417"/>
      <c r="DC43" s="417"/>
      <c r="DD43" s="418"/>
      <c r="DE43" s="416">
        <f>CV43</f>
        <v>0</v>
      </c>
      <c r="DF43" s="417"/>
      <c r="DG43" s="417"/>
      <c r="DH43" s="417"/>
      <c r="DI43" s="417"/>
      <c r="DJ43" s="417"/>
      <c r="DK43" s="417"/>
      <c r="DL43" s="417"/>
      <c r="DM43" s="418"/>
      <c r="DN43" s="416">
        <v>0</v>
      </c>
      <c r="DO43" s="417"/>
      <c r="DP43" s="417"/>
      <c r="DQ43" s="417"/>
      <c r="DR43" s="417"/>
      <c r="DS43" s="417"/>
      <c r="DT43" s="418"/>
      <c r="DU43" s="416">
        <v>0</v>
      </c>
      <c r="DV43" s="417"/>
      <c r="DW43" s="417"/>
      <c r="DX43" s="417"/>
      <c r="DY43" s="417"/>
      <c r="DZ43" s="417"/>
      <c r="EA43" s="418"/>
      <c r="EB43" s="416">
        <f t="shared" si="1"/>
        <v>0</v>
      </c>
      <c r="EC43" s="417"/>
      <c r="ED43" s="417"/>
      <c r="EE43" s="417"/>
      <c r="EF43" s="417"/>
      <c r="EG43" s="417"/>
      <c r="EH43" s="418"/>
      <c r="EI43" s="437">
        <f t="shared" si="2"/>
        <v>0</v>
      </c>
      <c r="EJ43" s="438"/>
      <c r="EK43" s="438"/>
      <c r="EL43" s="438"/>
      <c r="EM43" s="438"/>
      <c r="EN43" s="438"/>
      <c r="EO43" s="439"/>
      <c r="EP43" s="455"/>
      <c r="EQ43" s="456"/>
      <c r="ER43" s="456"/>
      <c r="ES43" s="456"/>
      <c r="ET43" s="456"/>
      <c r="EU43" s="456"/>
      <c r="EV43" s="456"/>
      <c r="EW43" s="456"/>
      <c r="EX43" s="456"/>
      <c r="EY43" s="457"/>
    </row>
    <row r="44" spans="1:155" s="126" customFormat="1" ht="8.25">
      <c r="A44" s="425" t="s">
        <v>335</v>
      </c>
      <c r="B44" s="426"/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7"/>
      <c r="AN44" s="446" t="s">
        <v>1</v>
      </c>
      <c r="AO44" s="447"/>
      <c r="AP44" s="447"/>
      <c r="AQ44" s="447"/>
      <c r="AR44" s="447"/>
      <c r="AS44" s="447"/>
      <c r="AT44" s="447"/>
      <c r="AU44" s="448"/>
      <c r="AV44" s="449" t="s">
        <v>336</v>
      </c>
      <c r="AW44" s="450"/>
      <c r="AX44" s="450"/>
      <c r="AY44" s="450"/>
      <c r="AZ44" s="450"/>
      <c r="BA44" s="451"/>
      <c r="BB44" s="452">
        <v>0</v>
      </c>
      <c r="BC44" s="453"/>
      <c r="BD44" s="453"/>
      <c r="BE44" s="453"/>
      <c r="BF44" s="453"/>
      <c r="BG44" s="453"/>
      <c r="BH44" s="453"/>
      <c r="BI44" s="453"/>
      <c r="BJ44" s="454"/>
      <c r="BK44" s="452">
        <v>0</v>
      </c>
      <c r="BL44" s="453"/>
      <c r="BM44" s="453"/>
      <c r="BN44" s="453"/>
      <c r="BO44" s="453"/>
      <c r="BP44" s="453"/>
      <c r="BQ44" s="453"/>
      <c r="BR44" s="453"/>
      <c r="BS44" s="454"/>
      <c r="BT44" s="452">
        <v>0</v>
      </c>
      <c r="BU44" s="453"/>
      <c r="BV44" s="453"/>
      <c r="BW44" s="453"/>
      <c r="BX44" s="453"/>
      <c r="BY44" s="453"/>
      <c r="BZ44" s="454"/>
      <c r="CA44" s="452">
        <v>0</v>
      </c>
      <c r="CB44" s="453"/>
      <c r="CC44" s="453"/>
      <c r="CD44" s="453"/>
      <c r="CE44" s="453"/>
      <c r="CF44" s="453"/>
      <c r="CG44" s="454"/>
      <c r="CH44" s="452">
        <v>0</v>
      </c>
      <c r="CI44" s="453"/>
      <c r="CJ44" s="453"/>
      <c r="CK44" s="453"/>
      <c r="CL44" s="453"/>
      <c r="CM44" s="453"/>
      <c r="CN44" s="454"/>
      <c r="CO44" s="452">
        <v>0</v>
      </c>
      <c r="CP44" s="453"/>
      <c r="CQ44" s="453"/>
      <c r="CR44" s="453"/>
      <c r="CS44" s="453"/>
      <c r="CT44" s="453"/>
      <c r="CU44" s="454"/>
      <c r="CV44" s="416">
        <v>0</v>
      </c>
      <c r="CW44" s="417"/>
      <c r="CX44" s="417"/>
      <c r="CY44" s="417"/>
      <c r="CZ44" s="417"/>
      <c r="DA44" s="417"/>
      <c r="DB44" s="417"/>
      <c r="DC44" s="417"/>
      <c r="DD44" s="418"/>
      <c r="DE44" s="416">
        <f>CV44</f>
        <v>0</v>
      </c>
      <c r="DF44" s="417"/>
      <c r="DG44" s="417"/>
      <c r="DH44" s="417"/>
      <c r="DI44" s="417"/>
      <c r="DJ44" s="417"/>
      <c r="DK44" s="417"/>
      <c r="DL44" s="417"/>
      <c r="DM44" s="418"/>
      <c r="DN44" s="416">
        <v>0</v>
      </c>
      <c r="DO44" s="417"/>
      <c r="DP44" s="417"/>
      <c r="DQ44" s="417"/>
      <c r="DR44" s="417"/>
      <c r="DS44" s="417"/>
      <c r="DT44" s="418"/>
      <c r="DU44" s="416">
        <v>0</v>
      </c>
      <c r="DV44" s="417"/>
      <c r="DW44" s="417"/>
      <c r="DX44" s="417"/>
      <c r="DY44" s="417"/>
      <c r="DZ44" s="417"/>
      <c r="EA44" s="418"/>
      <c r="EB44" s="416">
        <f t="shared" si="1"/>
        <v>0</v>
      </c>
      <c r="EC44" s="417"/>
      <c r="ED44" s="417"/>
      <c r="EE44" s="417"/>
      <c r="EF44" s="417"/>
      <c r="EG44" s="417"/>
      <c r="EH44" s="418"/>
      <c r="EI44" s="437">
        <f t="shared" si="2"/>
        <v>0</v>
      </c>
      <c r="EJ44" s="438"/>
      <c r="EK44" s="438"/>
      <c r="EL44" s="438"/>
      <c r="EM44" s="438"/>
      <c r="EN44" s="438"/>
      <c r="EO44" s="439"/>
      <c r="EP44" s="455"/>
      <c r="EQ44" s="456"/>
      <c r="ER44" s="456"/>
      <c r="ES44" s="456"/>
      <c r="ET44" s="456"/>
      <c r="EU44" s="456"/>
      <c r="EV44" s="456"/>
      <c r="EW44" s="456"/>
      <c r="EX44" s="456"/>
      <c r="EY44" s="457"/>
    </row>
    <row r="45" spans="1:155" s="126" customFormat="1" ht="8.25">
      <c r="A45" s="425" t="s">
        <v>337</v>
      </c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7"/>
      <c r="AN45" s="446" t="s">
        <v>1</v>
      </c>
      <c r="AO45" s="447"/>
      <c r="AP45" s="447"/>
      <c r="AQ45" s="447"/>
      <c r="AR45" s="447"/>
      <c r="AS45" s="447"/>
      <c r="AT45" s="447"/>
      <c r="AU45" s="448"/>
      <c r="AV45" s="449" t="s">
        <v>338</v>
      </c>
      <c r="AW45" s="450"/>
      <c r="AX45" s="450"/>
      <c r="AY45" s="450"/>
      <c r="AZ45" s="450"/>
      <c r="BA45" s="451"/>
      <c r="BB45" s="452">
        <v>0</v>
      </c>
      <c r="BC45" s="453"/>
      <c r="BD45" s="453"/>
      <c r="BE45" s="453"/>
      <c r="BF45" s="453"/>
      <c r="BG45" s="453"/>
      <c r="BH45" s="453"/>
      <c r="BI45" s="453"/>
      <c r="BJ45" s="454"/>
      <c r="BK45" s="452">
        <v>0</v>
      </c>
      <c r="BL45" s="453"/>
      <c r="BM45" s="453"/>
      <c r="BN45" s="453"/>
      <c r="BO45" s="453"/>
      <c r="BP45" s="453"/>
      <c r="BQ45" s="453"/>
      <c r="BR45" s="453"/>
      <c r="BS45" s="454"/>
      <c r="BT45" s="452">
        <v>0</v>
      </c>
      <c r="BU45" s="453"/>
      <c r="BV45" s="453"/>
      <c r="BW45" s="453"/>
      <c r="BX45" s="453"/>
      <c r="BY45" s="453"/>
      <c r="BZ45" s="454"/>
      <c r="CA45" s="452">
        <v>0</v>
      </c>
      <c r="CB45" s="453"/>
      <c r="CC45" s="453"/>
      <c r="CD45" s="453"/>
      <c r="CE45" s="453"/>
      <c r="CF45" s="453"/>
      <c r="CG45" s="454"/>
      <c r="CH45" s="452">
        <v>0</v>
      </c>
      <c r="CI45" s="453"/>
      <c r="CJ45" s="453"/>
      <c r="CK45" s="453"/>
      <c r="CL45" s="453"/>
      <c r="CM45" s="453"/>
      <c r="CN45" s="454"/>
      <c r="CO45" s="452">
        <v>0</v>
      </c>
      <c r="CP45" s="453"/>
      <c r="CQ45" s="453"/>
      <c r="CR45" s="453"/>
      <c r="CS45" s="453"/>
      <c r="CT45" s="453"/>
      <c r="CU45" s="454"/>
      <c r="CV45" s="464">
        <v>0</v>
      </c>
      <c r="CW45" s="465"/>
      <c r="CX45" s="465"/>
      <c r="CY45" s="465"/>
      <c r="CZ45" s="465"/>
      <c r="DA45" s="465"/>
      <c r="DB45" s="465"/>
      <c r="DC45" s="465"/>
      <c r="DD45" s="466"/>
      <c r="DE45" s="464">
        <f>CV45</f>
        <v>0</v>
      </c>
      <c r="DF45" s="465"/>
      <c r="DG45" s="465"/>
      <c r="DH45" s="465"/>
      <c r="DI45" s="465"/>
      <c r="DJ45" s="465"/>
      <c r="DK45" s="465"/>
      <c r="DL45" s="465"/>
      <c r="DM45" s="466"/>
      <c r="DN45" s="464">
        <v>0</v>
      </c>
      <c r="DO45" s="465"/>
      <c r="DP45" s="465"/>
      <c r="DQ45" s="465"/>
      <c r="DR45" s="465"/>
      <c r="DS45" s="465"/>
      <c r="DT45" s="466"/>
      <c r="DU45" s="416">
        <v>0</v>
      </c>
      <c r="DV45" s="417"/>
      <c r="DW45" s="417"/>
      <c r="DX45" s="417"/>
      <c r="DY45" s="417"/>
      <c r="DZ45" s="417"/>
      <c r="EA45" s="418"/>
      <c r="EB45" s="416">
        <f t="shared" si="1"/>
        <v>0</v>
      </c>
      <c r="EC45" s="417"/>
      <c r="ED45" s="417"/>
      <c r="EE45" s="417"/>
      <c r="EF45" s="417"/>
      <c r="EG45" s="417"/>
      <c r="EH45" s="418"/>
      <c r="EI45" s="437">
        <f t="shared" si="2"/>
        <v>0</v>
      </c>
      <c r="EJ45" s="438"/>
      <c r="EK45" s="438"/>
      <c r="EL45" s="438"/>
      <c r="EM45" s="438"/>
      <c r="EN45" s="438"/>
      <c r="EO45" s="439"/>
      <c r="EP45" s="455"/>
      <c r="EQ45" s="456"/>
      <c r="ER45" s="456"/>
      <c r="ES45" s="456"/>
      <c r="ET45" s="456"/>
      <c r="EU45" s="456"/>
      <c r="EV45" s="456"/>
      <c r="EW45" s="456"/>
      <c r="EX45" s="456"/>
      <c r="EY45" s="457"/>
    </row>
    <row r="46" spans="1:155" s="126" customFormat="1" ht="8.25">
      <c r="A46" s="425" t="s">
        <v>339</v>
      </c>
      <c r="B46" s="426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7"/>
      <c r="AN46" s="446" t="s">
        <v>1</v>
      </c>
      <c r="AO46" s="447"/>
      <c r="AP46" s="447"/>
      <c r="AQ46" s="447"/>
      <c r="AR46" s="447"/>
      <c r="AS46" s="447"/>
      <c r="AT46" s="447"/>
      <c r="AU46" s="448"/>
      <c r="AV46" s="449" t="s">
        <v>340</v>
      </c>
      <c r="AW46" s="450"/>
      <c r="AX46" s="450"/>
      <c r="AY46" s="450"/>
      <c r="AZ46" s="450"/>
      <c r="BA46" s="451"/>
      <c r="BB46" s="452">
        <v>25548</v>
      </c>
      <c r="BC46" s="453"/>
      <c r="BD46" s="453"/>
      <c r="BE46" s="453"/>
      <c r="BF46" s="453"/>
      <c r="BG46" s="453"/>
      <c r="BH46" s="453"/>
      <c r="BI46" s="453"/>
      <c r="BJ46" s="454"/>
      <c r="BK46" s="452">
        <v>25548</v>
      </c>
      <c r="BL46" s="453"/>
      <c r="BM46" s="453"/>
      <c r="BN46" s="453"/>
      <c r="BO46" s="453"/>
      <c r="BP46" s="453"/>
      <c r="BQ46" s="453"/>
      <c r="BR46" s="453"/>
      <c r="BS46" s="454"/>
      <c r="BT46" s="452">
        <v>1569.6</v>
      </c>
      <c r="BU46" s="453"/>
      <c r="BV46" s="453"/>
      <c r="BW46" s="453"/>
      <c r="BX46" s="453"/>
      <c r="BY46" s="453"/>
      <c r="BZ46" s="454"/>
      <c r="CA46" s="452">
        <v>817</v>
      </c>
      <c r="CB46" s="453"/>
      <c r="CC46" s="453"/>
      <c r="CD46" s="453"/>
      <c r="CE46" s="453"/>
      <c r="CF46" s="453"/>
      <c r="CG46" s="454"/>
      <c r="CH46" s="452">
        <v>2386.6</v>
      </c>
      <c r="CI46" s="453"/>
      <c r="CJ46" s="453"/>
      <c r="CK46" s="453"/>
      <c r="CL46" s="453"/>
      <c r="CM46" s="453"/>
      <c r="CN46" s="454"/>
      <c r="CO46" s="452">
        <v>23161.4</v>
      </c>
      <c r="CP46" s="453"/>
      <c r="CQ46" s="453"/>
      <c r="CR46" s="453"/>
      <c r="CS46" s="453"/>
      <c r="CT46" s="453"/>
      <c r="CU46" s="454"/>
      <c r="CV46" s="464">
        <f>26150+2556</f>
        <v>28706</v>
      </c>
      <c r="CW46" s="465"/>
      <c r="CX46" s="465"/>
      <c r="CY46" s="465"/>
      <c r="CZ46" s="465"/>
      <c r="DA46" s="465"/>
      <c r="DB46" s="465"/>
      <c r="DC46" s="465"/>
      <c r="DD46" s="466"/>
      <c r="DE46" s="467">
        <f t="shared" si="0"/>
        <v>28706</v>
      </c>
      <c r="DF46" s="468"/>
      <c r="DG46" s="468"/>
      <c r="DH46" s="468"/>
      <c r="DI46" s="468"/>
      <c r="DJ46" s="468"/>
      <c r="DK46" s="468"/>
      <c r="DL46" s="468"/>
      <c r="DM46" s="469"/>
      <c r="DN46" s="464">
        <v>1596.43</v>
      </c>
      <c r="DO46" s="465"/>
      <c r="DP46" s="465"/>
      <c r="DQ46" s="465"/>
      <c r="DR46" s="465"/>
      <c r="DS46" s="465"/>
      <c r="DT46" s="466"/>
      <c r="DU46" s="416">
        <v>37.82</v>
      </c>
      <c r="DV46" s="417"/>
      <c r="DW46" s="417"/>
      <c r="DX46" s="417"/>
      <c r="DY46" s="417"/>
      <c r="DZ46" s="417"/>
      <c r="EA46" s="418"/>
      <c r="EB46" s="437">
        <f t="shared" si="1"/>
        <v>1634.25</v>
      </c>
      <c r="EC46" s="438"/>
      <c r="ED46" s="438"/>
      <c r="EE46" s="438"/>
      <c r="EF46" s="438"/>
      <c r="EG46" s="438"/>
      <c r="EH46" s="439"/>
      <c r="EI46" s="437">
        <f t="shared" si="2"/>
        <v>27071.75</v>
      </c>
      <c r="EJ46" s="438"/>
      <c r="EK46" s="438"/>
      <c r="EL46" s="438"/>
      <c r="EM46" s="438"/>
      <c r="EN46" s="438"/>
      <c r="EO46" s="439"/>
      <c r="EP46" s="455"/>
      <c r="EQ46" s="456"/>
      <c r="ER46" s="456"/>
      <c r="ES46" s="456"/>
      <c r="ET46" s="456"/>
      <c r="EU46" s="456"/>
      <c r="EV46" s="456"/>
      <c r="EW46" s="456"/>
      <c r="EX46" s="456"/>
      <c r="EY46" s="457"/>
    </row>
    <row r="47" spans="1:155" s="126" customFormat="1" ht="8.25">
      <c r="A47" s="425" t="s">
        <v>341</v>
      </c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7"/>
      <c r="AN47" s="446" t="s">
        <v>1</v>
      </c>
      <c r="AO47" s="447"/>
      <c r="AP47" s="447"/>
      <c r="AQ47" s="447"/>
      <c r="AR47" s="447"/>
      <c r="AS47" s="447"/>
      <c r="AT47" s="447"/>
      <c r="AU47" s="448"/>
      <c r="AV47" s="449" t="s">
        <v>342</v>
      </c>
      <c r="AW47" s="450"/>
      <c r="AX47" s="450"/>
      <c r="AY47" s="450"/>
      <c r="AZ47" s="450"/>
      <c r="BA47" s="451"/>
      <c r="BB47" s="452">
        <v>660015</v>
      </c>
      <c r="BC47" s="453"/>
      <c r="BD47" s="453"/>
      <c r="BE47" s="453"/>
      <c r="BF47" s="453"/>
      <c r="BG47" s="453"/>
      <c r="BH47" s="453"/>
      <c r="BI47" s="453"/>
      <c r="BJ47" s="454"/>
      <c r="BK47" s="452">
        <v>660015</v>
      </c>
      <c r="BL47" s="453"/>
      <c r="BM47" s="453"/>
      <c r="BN47" s="453"/>
      <c r="BO47" s="453"/>
      <c r="BP47" s="453"/>
      <c r="BQ47" s="453"/>
      <c r="BR47" s="453"/>
      <c r="BS47" s="454"/>
      <c r="BT47" s="452">
        <v>24272.43616</v>
      </c>
      <c r="BU47" s="453"/>
      <c r="BV47" s="453"/>
      <c r="BW47" s="453"/>
      <c r="BX47" s="453"/>
      <c r="BY47" s="453"/>
      <c r="BZ47" s="454"/>
      <c r="CA47" s="452">
        <v>12634.50334</v>
      </c>
      <c r="CB47" s="453"/>
      <c r="CC47" s="453"/>
      <c r="CD47" s="453"/>
      <c r="CE47" s="453"/>
      <c r="CF47" s="453"/>
      <c r="CG47" s="454"/>
      <c r="CH47" s="452">
        <v>36906.93951</v>
      </c>
      <c r="CI47" s="453"/>
      <c r="CJ47" s="453"/>
      <c r="CK47" s="453"/>
      <c r="CL47" s="453"/>
      <c r="CM47" s="453"/>
      <c r="CN47" s="454"/>
      <c r="CO47" s="452">
        <v>623108.06048</v>
      </c>
      <c r="CP47" s="453"/>
      <c r="CQ47" s="453"/>
      <c r="CR47" s="453"/>
      <c r="CS47" s="453"/>
      <c r="CT47" s="453"/>
      <c r="CU47" s="454"/>
      <c r="CV47" s="464">
        <f>CV42-CV46</f>
        <v>339993</v>
      </c>
      <c r="CW47" s="465"/>
      <c r="CX47" s="465"/>
      <c r="CY47" s="465"/>
      <c r="CZ47" s="465"/>
      <c r="DA47" s="465"/>
      <c r="DB47" s="465"/>
      <c r="DC47" s="465"/>
      <c r="DD47" s="466"/>
      <c r="DE47" s="467">
        <f t="shared" si="0"/>
        <v>339993</v>
      </c>
      <c r="DF47" s="468"/>
      <c r="DG47" s="468"/>
      <c r="DH47" s="468"/>
      <c r="DI47" s="468"/>
      <c r="DJ47" s="468"/>
      <c r="DK47" s="468"/>
      <c r="DL47" s="468"/>
      <c r="DM47" s="469"/>
      <c r="DN47" s="467">
        <f>17951-DN46</f>
        <v>16354.57</v>
      </c>
      <c r="DO47" s="468"/>
      <c r="DP47" s="468"/>
      <c r="DQ47" s="468"/>
      <c r="DR47" s="468"/>
      <c r="DS47" s="468"/>
      <c r="DT47" s="469"/>
      <c r="DU47" s="416">
        <f>6795-DU46</f>
        <v>6757.18</v>
      </c>
      <c r="DV47" s="417"/>
      <c r="DW47" s="417"/>
      <c r="DX47" s="417"/>
      <c r="DY47" s="417"/>
      <c r="DZ47" s="417"/>
      <c r="EA47" s="418"/>
      <c r="EB47" s="437">
        <f t="shared" si="1"/>
        <v>23111.75</v>
      </c>
      <c r="EC47" s="438"/>
      <c r="ED47" s="438"/>
      <c r="EE47" s="438"/>
      <c r="EF47" s="438"/>
      <c r="EG47" s="438"/>
      <c r="EH47" s="439"/>
      <c r="EI47" s="437">
        <f t="shared" si="2"/>
        <v>316881.25</v>
      </c>
      <c r="EJ47" s="438"/>
      <c r="EK47" s="438"/>
      <c r="EL47" s="438"/>
      <c r="EM47" s="438"/>
      <c r="EN47" s="438"/>
      <c r="EO47" s="439"/>
      <c r="EP47" s="455"/>
      <c r="EQ47" s="456"/>
      <c r="ER47" s="456"/>
      <c r="ES47" s="456"/>
      <c r="ET47" s="456"/>
      <c r="EU47" s="456"/>
      <c r="EV47" s="456"/>
      <c r="EW47" s="456"/>
      <c r="EX47" s="456"/>
      <c r="EY47" s="457"/>
    </row>
    <row r="48" spans="1:155" s="126" customFormat="1" ht="8.25">
      <c r="A48" s="398" t="s">
        <v>343</v>
      </c>
      <c r="B48" s="399"/>
      <c r="C48" s="399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9"/>
      <c r="AH48" s="399"/>
      <c r="AI48" s="399"/>
      <c r="AJ48" s="399"/>
      <c r="AK48" s="399"/>
      <c r="AL48" s="399"/>
      <c r="AM48" s="400"/>
      <c r="AN48" s="446" t="s">
        <v>1</v>
      </c>
      <c r="AO48" s="447"/>
      <c r="AP48" s="447"/>
      <c r="AQ48" s="447"/>
      <c r="AR48" s="447"/>
      <c r="AS48" s="447"/>
      <c r="AT48" s="447"/>
      <c r="AU48" s="448"/>
      <c r="AV48" s="449" t="s">
        <v>344</v>
      </c>
      <c r="AW48" s="450"/>
      <c r="AX48" s="450"/>
      <c r="AY48" s="450"/>
      <c r="AZ48" s="450"/>
      <c r="BA48" s="451"/>
      <c r="BB48" s="452">
        <v>50619</v>
      </c>
      <c r="BC48" s="453"/>
      <c r="BD48" s="453"/>
      <c r="BE48" s="453"/>
      <c r="BF48" s="453"/>
      <c r="BG48" s="453"/>
      <c r="BH48" s="453"/>
      <c r="BI48" s="453"/>
      <c r="BJ48" s="454"/>
      <c r="BK48" s="452">
        <v>50619</v>
      </c>
      <c r="BL48" s="453"/>
      <c r="BM48" s="453"/>
      <c r="BN48" s="453"/>
      <c r="BO48" s="453"/>
      <c r="BP48" s="453"/>
      <c r="BQ48" s="453"/>
      <c r="BR48" s="453"/>
      <c r="BS48" s="454"/>
      <c r="BT48" s="452">
        <v>2464.49687</v>
      </c>
      <c r="BU48" s="453"/>
      <c r="BV48" s="453"/>
      <c r="BW48" s="453"/>
      <c r="BX48" s="453"/>
      <c r="BY48" s="453"/>
      <c r="BZ48" s="454"/>
      <c r="CA48" s="452">
        <v>932.87695</v>
      </c>
      <c r="CB48" s="453"/>
      <c r="CC48" s="453"/>
      <c r="CD48" s="453"/>
      <c r="CE48" s="453"/>
      <c r="CF48" s="453"/>
      <c r="CG48" s="454"/>
      <c r="CH48" s="452">
        <v>3397.37383</v>
      </c>
      <c r="CI48" s="453"/>
      <c r="CJ48" s="453"/>
      <c r="CK48" s="453"/>
      <c r="CL48" s="453"/>
      <c r="CM48" s="453"/>
      <c r="CN48" s="454"/>
      <c r="CO48" s="452">
        <v>47221.62616</v>
      </c>
      <c r="CP48" s="453"/>
      <c r="CQ48" s="453"/>
      <c r="CR48" s="453"/>
      <c r="CS48" s="453"/>
      <c r="CT48" s="453"/>
      <c r="CU48" s="454"/>
      <c r="CV48" s="416">
        <v>226526</v>
      </c>
      <c r="CW48" s="417"/>
      <c r="CX48" s="417"/>
      <c r="CY48" s="417"/>
      <c r="CZ48" s="417"/>
      <c r="DA48" s="417"/>
      <c r="DB48" s="417"/>
      <c r="DC48" s="417"/>
      <c r="DD48" s="418"/>
      <c r="DE48" s="437">
        <f t="shared" si="0"/>
        <v>226526</v>
      </c>
      <c r="DF48" s="438"/>
      <c r="DG48" s="438"/>
      <c r="DH48" s="438"/>
      <c r="DI48" s="438"/>
      <c r="DJ48" s="438"/>
      <c r="DK48" s="438"/>
      <c r="DL48" s="438"/>
      <c r="DM48" s="439"/>
      <c r="DN48" s="437">
        <v>12306</v>
      </c>
      <c r="DO48" s="438"/>
      <c r="DP48" s="438"/>
      <c r="DQ48" s="438"/>
      <c r="DR48" s="438"/>
      <c r="DS48" s="438"/>
      <c r="DT48" s="439"/>
      <c r="DU48" s="416">
        <v>489</v>
      </c>
      <c r="DV48" s="417"/>
      <c r="DW48" s="417"/>
      <c r="DX48" s="417"/>
      <c r="DY48" s="417"/>
      <c r="DZ48" s="417"/>
      <c r="EA48" s="418"/>
      <c r="EB48" s="437">
        <f t="shared" si="1"/>
        <v>12795</v>
      </c>
      <c r="EC48" s="438"/>
      <c r="ED48" s="438"/>
      <c r="EE48" s="438"/>
      <c r="EF48" s="438"/>
      <c r="EG48" s="438"/>
      <c r="EH48" s="439"/>
      <c r="EI48" s="437">
        <f t="shared" si="2"/>
        <v>213731</v>
      </c>
      <c r="EJ48" s="438"/>
      <c r="EK48" s="438"/>
      <c r="EL48" s="438"/>
      <c r="EM48" s="438"/>
      <c r="EN48" s="438"/>
      <c r="EO48" s="439"/>
      <c r="EP48" s="455"/>
      <c r="EQ48" s="456"/>
      <c r="ER48" s="456"/>
      <c r="ES48" s="456"/>
      <c r="ET48" s="456"/>
      <c r="EU48" s="456"/>
      <c r="EV48" s="456"/>
      <c r="EW48" s="456"/>
      <c r="EX48" s="456"/>
      <c r="EY48" s="457"/>
    </row>
    <row r="49" spans="1:155" s="127" customFormat="1" ht="9.75">
      <c r="A49" s="470" t="s">
        <v>345</v>
      </c>
      <c r="B49" s="471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  <c r="AI49" s="471"/>
      <c r="AJ49" s="471"/>
      <c r="AK49" s="471"/>
      <c r="AL49" s="471"/>
      <c r="AM49" s="471"/>
      <c r="AN49" s="471"/>
      <c r="AO49" s="471"/>
      <c r="AP49" s="471"/>
      <c r="AQ49" s="471"/>
      <c r="AR49" s="471"/>
      <c r="AS49" s="471"/>
      <c r="AT49" s="471"/>
      <c r="AU49" s="471"/>
      <c r="AV49" s="471"/>
      <c r="AW49" s="471"/>
      <c r="AX49" s="471"/>
      <c r="AY49" s="471"/>
      <c r="AZ49" s="471"/>
      <c r="BA49" s="471"/>
      <c r="BB49" s="471"/>
      <c r="BC49" s="471"/>
      <c r="BD49" s="471"/>
      <c r="BE49" s="471"/>
      <c r="BF49" s="471"/>
      <c r="BG49" s="471"/>
      <c r="BH49" s="471"/>
      <c r="BI49" s="471"/>
      <c r="BJ49" s="471"/>
      <c r="BK49" s="471"/>
      <c r="BL49" s="471"/>
      <c r="BM49" s="471"/>
      <c r="BN49" s="471"/>
      <c r="BO49" s="471"/>
      <c r="BP49" s="471"/>
      <c r="BQ49" s="471"/>
      <c r="BR49" s="471"/>
      <c r="BS49" s="471"/>
      <c r="BT49" s="471"/>
      <c r="BU49" s="471"/>
      <c r="BV49" s="471"/>
      <c r="BW49" s="471"/>
      <c r="BX49" s="471"/>
      <c r="BY49" s="471"/>
      <c r="BZ49" s="471"/>
      <c r="CA49" s="471"/>
      <c r="CB49" s="471"/>
      <c r="CC49" s="471"/>
      <c r="CD49" s="471"/>
      <c r="CE49" s="471"/>
      <c r="CF49" s="471"/>
      <c r="CG49" s="471"/>
      <c r="CH49" s="471"/>
      <c r="CI49" s="471"/>
      <c r="CJ49" s="471"/>
      <c r="CK49" s="471"/>
      <c r="CL49" s="471"/>
      <c r="CM49" s="471"/>
      <c r="CN49" s="471"/>
      <c r="CO49" s="471"/>
      <c r="CP49" s="471"/>
      <c r="CQ49" s="471"/>
      <c r="CR49" s="471"/>
      <c r="CS49" s="471"/>
      <c r="CT49" s="471"/>
      <c r="CU49" s="471"/>
      <c r="CV49" s="471"/>
      <c r="CW49" s="471"/>
      <c r="CX49" s="471"/>
      <c r="CY49" s="471"/>
      <c r="CZ49" s="471"/>
      <c r="DA49" s="471"/>
      <c r="DB49" s="471"/>
      <c r="DC49" s="471"/>
      <c r="DD49" s="471"/>
      <c r="DE49" s="471"/>
      <c r="DF49" s="471"/>
      <c r="DG49" s="471"/>
      <c r="DH49" s="471"/>
      <c r="DI49" s="471"/>
      <c r="DJ49" s="471"/>
      <c r="DK49" s="471"/>
      <c r="DL49" s="471"/>
      <c r="DM49" s="471"/>
      <c r="DN49" s="471"/>
      <c r="DO49" s="471"/>
      <c r="DP49" s="471"/>
      <c r="DQ49" s="471"/>
      <c r="DR49" s="471"/>
      <c r="DS49" s="471"/>
      <c r="DT49" s="471"/>
      <c r="DU49" s="471"/>
      <c r="DV49" s="471"/>
      <c r="DW49" s="471"/>
      <c r="DX49" s="471"/>
      <c r="DY49" s="471"/>
      <c r="DZ49" s="471"/>
      <c r="EA49" s="471"/>
      <c r="EB49" s="471"/>
      <c r="EC49" s="471"/>
      <c r="ED49" s="471"/>
      <c r="EE49" s="471"/>
      <c r="EF49" s="471"/>
      <c r="EG49" s="471"/>
      <c r="EH49" s="471"/>
      <c r="EI49" s="471"/>
      <c r="EJ49" s="471"/>
      <c r="EK49" s="471"/>
      <c r="EL49" s="471"/>
      <c r="EM49" s="471"/>
      <c r="EN49" s="471"/>
      <c r="EO49" s="471"/>
      <c r="EP49" s="471"/>
      <c r="EQ49" s="471"/>
      <c r="ER49" s="471"/>
      <c r="ES49" s="471"/>
      <c r="ET49" s="471"/>
      <c r="EU49" s="471"/>
      <c r="EV49" s="471"/>
      <c r="EW49" s="471"/>
      <c r="EX49" s="471"/>
      <c r="EY49" s="472"/>
    </row>
    <row r="50" spans="1:155" s="126" customFormat="1" ht="8.25">
      <c r="A50" s="398" t="s">
        <v>346</v>
      </c>
      <c r="B50" s="399"/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  <c r="AK50" s="399"/>
      <c r="AL50" s="399"/>
      <c r="AM50" s="400"/>
      <c r="AN50" s="401" t="s">
        <v>1</v>
      </c>
      <c r="AO50" s="402"/>
      <c r="AP50" s="402"/>
      <c r="AQ50" s="402"/>
      <c r="AR50" s="402"/>
      <c r="AS50" s="402"/>
      <c r="AT50" s="402"/>
      <c r="AU50" s="403"/>
      <c r="AV50" s="404" t="s">
        <v>347</v>
      </c>
      <c r="AW50" s="405"/>
      <c r="AX50" s="405"/>
      <c r="AY50" s="405"/>
      <c r="AZ50" s="405"/>
      <c r="BA50" s="406"/>
      <c r="BB50" s="407">
        <v>2534797.6999999997</v>
      </c>
      <c r="BC50" s="408"/>
      <c r="BD50" s="408"/>
      <c r="BE50" s="408"/>
      <c r="BF50" s="408"/>
      <c r="BG50" s="408"/>
      <c r="BH50" s="408"/>
      <c r="BI50" s="408"/>
      <c r="BJ50" s="409"/>
      <c r="BK50" s="407">
        <v>2534797.6999999997</v>
      </c>
      <c r="BL50" s="408"/>
      <c r="BM50" s="408"/>
      <c r="BN50" s="408"/>
      <c r="BO50" s="408"/>
      <c r="BP50" s="408"/>
      <c r="BQ50" s="408"/>
      <c r="BR50" s="408"/>
      <c r="BS50" s="409"/>
      <c r="BT50" s="407">
        <v>219983.1894</v>
      </c>
      <c r="BU50" s="408"/>
      <c r="BV50" s="408"/>
      <c r="BW50" s="408"/>
      <c r="BX50" s="408"/>
      <c r="BY50" s="408"/>
      <c r="BZ50" s="409"/>
      <c r="CA50" s="407">
        <v>497.70371</v>
      </c>
      <c r="CB50" s="408"/>
      <c r="CC50" s="408"/>
      <c r="CD50" s="408"/>
      <c r="CE50" s="408"/>
      <c r="CF50" s="408"/>
      <c r="CG50" s="409"/>
      <c r="CH50" s="407">
        <v>220480.89311</v>
      </c>
      <c r="CI50" s="408"/>
      <c r="CJ50" s="408"/>
      <c r="CK50" s="408"/>
      <c r="CL50" s="408"/>
      <c r="CM50" s="408"/>
      <c r="CN50" s="409"/>
      <c r="CO50" s="407">
        <v>2314316.8068899997</v>
      </c>
      <c r="CP50" s="408"/>
      <c r="CQ50" s="408"/>
      <c r="CR50" s="408"/>
      <c r="CS50" s="408"/>
      <c r="CT50" s="408"/>
      <c r="CU50" s="409"/>
      <c r="CV50" s="419">
        <f>CV12-CV51</f>
        <v>3442081.7140000006</v>
      </c>
      <c r="CW50" s="420"/>
      <c r="CX50" s="420"/>
      <c r="CY50" s="420"/>
      <c r="CZ50" s="420"/>
      <c r="DA50" s="420"/>
      <c r="DB50" s="420"/>
      <c r="DC50" s="420"/>
      <c r="DD50" s="421"/>
      <c r="DE50" s="440">
        <f>CV50</f>
        <v>3442081.7140000006</v>
      </c>
      <c r="DF50" s="441"/>
      <c r="DG50" s="441"/>
      <c r="DH50" s="441"/>
      <c r="DI50" s="441"/>
      <c r="DJ50" s="441"/>
      <c r="DK50" s="441"/>
      <c r="DL50" s="441"/>
      <c r="DM50" s="442"/>
      <c r="DN50" s="419">
        <f>DN12-DN51</f>
        <v>163846.68</v>
      </c>
      <c r="DO50" s="441"/>
      <c r="DP50" s="441"/>
      <c r="DQ50" s="441"/>
      <c r="DR50" s="441"/>
      <c r="DS50" s="441"/>
      <c r="DT50" s="442"/>
      <c r="DU50" s="419">
        <f>DU12-DU51</f>
        <v>169.08821000000006</v>
      </c>
      <c r="DV50" s="441"/>
      <c r="DW50" s="441"/>
      <c r="DX50" s="441"/>
      <c r="DY50" s="441"/>
      <c r="DZ50" s="441"/>
      <c r="EA50" s="442"/>
      <c r="EB50" s="440">
        <f>DN50+DU50</f>
        <v>164015.76820999998</v>
      </c>
      <c r="EC50" s="441"/>
      <c r="ED50" s="441"/>
      <c r="EE50" s="441"/>
      <c r="EF50" s="441"/>
      <c r="EG50" s="441"/>
      <c r="EH50" s="442"/>
      <c r="EI50" s="440">
        <f>DE50-EB50</f>
        <v>3278065.9457900007</v>
      </c>
      <c r="EJ50" s="441"/>
      <c r="EK50" s="441"/>
      <c r="EL50" s="441"/>
      <c r="EM50" s="441"/>
      <c r="EN50" s="441"/>
      <c r="EO50" s="442"/>
      <c r="EP50" s="440"/>
      <c r="EQ50" s="441"/>
      <c r="ER50" s="441"/>
      <c r="ES50" s="441"/>
      <c r="ET50" s="441"/>
      <c r="EU50" s="441"/>
      <c r="EV50" s="441"/>
      <c r="EW50" s="441"/>
      <c r="EX50" s="441"/>
      <c r="EY50" s="442"/>
    </row>
    <row r="51" spans="1:155" s="126" customFormat="1" ht="8.25">
      <c r="A51" s="398" t="s">
        <v>348</v>
      </c>
      <c r="B51" s="399"/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  <c r="AJ51" s="399"/>
      <c r="AK51" s="399"/>
      <c r="AL51" s="399"/>
      <c r="AM51" s="400"/>
      <c r="AN51" s="401" t="s">
        <v>1</v>
      </c>
      <c r="AO51" s="402"/>
      <c r="AP51" s="402"/>
      <c r="AQ51" s="402"/>
      <c r="AR51" s="402"/>
      <c r="AS51" s="402"/>
      <c r="AT51" s="402"/>
      <c r="AU51" s="403"/>
      <c r="AV51" s="404" t="s">
        <v>349</v>
      </c>
      <c r="AW51" s="405"/>
      <c r="AX51" s="405"/>
      <c r="AY51" s="405"/>
      <c r="AZ51" s="405"/>
      <c r="BA51" s="406"/>
      <c r="BB51" s="407">
        <v>2012623.8199999998</v>
      </c>
      <c r="BC51" s="408"/>
      <c r="BD51" s="408"/>
      <c r="BE51" s="408"/>
      <c r="BF51" s="408"/>
      <c r="BG51" s="408"/>
      <c r="BH51" s="408"/>
      <c r="BI51" s="408"/>
      <c r="BJ51" s="409"/>
      <c r="BK51" s="407">
        <v>2012623.8199999998</v>
      </c>
      <c r="BL51" s="408"/>
      <c r="BM51" s="408"/>
      <c r="BN51" s="408"/>
      <c r="BO51" s="408"/>
      <c r="BP51" s="408"/>
      <c r="BQ51" s="408"/>
      <c r="BR51" s="408"/>
      <c r="BS51" s="409"/>
      <c r="BT51" s="407">
        <v>39766.9106</v>
      </c>
      <c r="BU51" s="408"/>
      <c r="BV51" s="408"/>
      <c r="BW51" s="408"/>
      <c r="BX51" s="408"/>
      <c r="BY51" s="408"/>
      <c r="BZ51" s="409"/>
      <c r="CA51" s="407">
        <v>348.45083</v>
      </c>
      <c r="CB51" s="408"/>
      <c r="CC51" s="408"/>
      <c r="CD51" s="408"/>
      <c r="CE51" s="408"/>
      <c r="CF51" s="408"/>
      <c r="CG51" s="409"/>
      <c r="CH51" s="407">
        <v>40115.36143</v>
      </c>
      <c r="CI51" s="408"/>
      <c r="CJ51" s="408"/>
      <c r="CK51" s="408"/>
      <c r="CL51" s="408"/>
      <c r="CM51" s="408"/>
      <c r="CN51" s="409"/>
      <c r="CO51" s="407">
        <v>1972508.45856</v>
      </c>
      <c r="CP51" s="408"/>
      <c r="CQ51" s="408"/>
      <c r="CR51" s="408"/>
      <c r="CS51" s="408"/>
      <c r="CT51" s="408"/>
      <c r="CU51" s="409"/>
      <c r="CV51" s="419">
        <v>1945588.71</v>
      </c>
      <c r="CW51" s="420"/>
      <c r="CX51" s="420"/>
      <c r="CY51" s="420"/>
      <c r="CZ51" s="420"/>
      <c r="DA51" s="420"/>
      <c r="DB51" s="420"/>
      <c r="DC51" s="420"/>
      <c r="DD51" s="421"/>
      <c r="DE51" s="440">
        <f aca="true" t="shared" si="3" ref="DE51:DE58">CV51</f>
        <v>1945588.71</v>
      </c>
      <c r="DF51" s="441"/>
      <c r="DG51" s="441"/>
      <c r="DH51" s="441"/>
      <c r="DI51" s="441"/>
      <c r="DJ51" s="441"/>
      <c r="DK51" s="441"/>
      <c r="DL51" s="441"/>
      <c r="DM51" s="442"/>
      <c r="DN51" s="440">
        <v>36472.5</v>
      </c>
      <c r="DO51" s="441"/>
      <c r="DP51" s="441"/>
      <c r="DQ51" s="441"/>
      <c r="DR51" s="441"/>
      <c r="DS51" s="441"/>
      <c r="DT51" s="442"/>
      <c r="DU51" s="440">
        <v>312.7</v>
      </c>
      <c r="DV51" s="441"/>
      <c r="DW51" s="441"/>
      <c r="DX51" s="441"/>
      <c r="DY51" s="441"/>
      <c r="DZ51" s="441"/>
      <c r="EA51" s="442"/>
      <c r="EB51" s="440">
        <f aca="true" t="shared" si="4" ref="EB51:EB58">DN51+DU51</f>
        <v>36785.2</v>
      </c>
      <c r="EC51" s="441"/>
      <c r="ED51" s="441"/>
      <c r="EE51" s="441"/>
      <c r="EF51" s="441"/>
      <c r="EG51" s="441"/>
      <c r="EH51" s="442"/>
      <c r="EI51" s="440">
        <f aca="true" t="shared" si="5" ref="EI51:EI58">DE51-EB51</f>
        <v>1908803.51</v>
      </c>
      <c r="EJ51" s="441"/>
      <c r="EK51" s="441"/>
      <c r="EL51" s="441"/>
      <c r="EM51" s="441"/>
      <c r="EN51" s="441"/>
      <c r="EO51" s="442"/>
      <c r="EP51" s="440"/>
      <c r="EQ51" s="441"/>
      <c r="ER51" s="441"/>
      <c r="ES51" s="441"/>
      <c r="ET51" s="441"/>
      <c r="EU51" s="441"/>
      <c r="EV51" s="441"/>
      <c r="EW51" s="441"/>
      <c r="EX51" s="441"/>
      <c r="EY51" s="442"/>
    </row>
    <row r="52" spans="1:155" s="126" customFormat="1" ht="24.75" customHeight="1">
      <c r="A52" s="398" t="s">
        <v>350</v>
      </c>
      <c r="B52" s="399"/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9"/>
      <c r="AH52" s="399"/>
      <c r="AI52" s="399"/>
      <c r="AJ52" s="399"/>
      <c r="AK52" s="399"/>
      <c r="AL52" s="399"/>
      <c r="AM52" s="400"/>
      <c r="AN52" s="446" t="s">
        <v>1</v>
      </c>
      <c r="AO52" s="447"/>
      <c r="AP52" s="447"/>
      <c r="AQ52" s="447"/>
      <c r="AR52" s="447"/>
      <c r="AS52" s="447"/>
      <c r="AT52" s="447"/>
      <c r="AU52" s="448"/>
      <c r="AV52" s="449" t="s">
        <v>351</v>
      </c>
      <c r="AW52" s="450"/>
      <c r="AX52" s="450"/>
      <c r="AY52" s="450"/>
      <c r="AZ52" s="450"/>
      <c r="BA52" s="451"/>
      <c r="BB52" s="452"/>
      <c r="BC52" s="453"/>
      <c r="BD52" s="453"/>
      <c r="BE52" s="453"/>
      <c r="BF52" s="453"/>
      <c r="BG52" s="453"/>
      <c r="BH52" s="453"/>
      <c r="BI52" s="453"/>
      <c r="BJ52" s="454"/>
      <c r="BK52" s="452"/>
      <c r="BL52" s="453"/>
      <c r="BM52" s="453"/>
      <c r="BN52" s="453"/>
      <c r="BO52" s="453"/>
      <c r="BP52" s="453"/>
      <c r="BQ52" s="453"/>
      <c r="BR52" s="453"/>
      <c r="BS52" s="454"/>
      <c r="BT52" s="452"/>
      <c r="BU52" s="453"/>
      <c r="BV52" s="453"/>
      <c r="BW52" s="453"/>
      <c r="BX52" s="453"/>
      <c r="BY52" s="453"/>
      <c r="BZ52" s="454"/>
      <c r="CA52" s="452"/>
      <c r="CB52" s="453"/>
      <c r="CC52" s="453"/>
      <c r="CD52" s="453"/>
      <c r="CE52" s="453"/>
      <c r="CF52" s="453"/>
      <c r="CG52" s="454"/>
      <c r="CH52" s="452"/>
      <c r="CI52" s="453"/>
      <c r="CJ52" s="453"/>
      <c r="CK52" s="453"/>
      <c r="CL52" s="453"/>
      <c r="CM52" s="453"/>
      <c r="CN52" s="454"/>
      <c r="CO52" s="452"/>
      <c r="CP52" s="453"/>
      <c r="CQ52" s="453"/>
      <c r="CR52" s="453"/>
      <c r="CS52" s="453"/>
      <c r="CT52" s="453"/>
      <c r="CU52" s="454"/>
      <c r="CV52" s="437"/>
      <c r="CW52" s="438"/>
      <c r="CX52" s="438"/>
      <c r="CY52" s="438"/>
      <c r="CZ52" s="438"/>
      <c r="DA52" s="438"/>
      <c r="DB52" s="438"/>
      <c r="DC52" s="438"/>
      <c r="DD52" s="439"/>
      <c r="DE52" s="440"/>
      <c r="DF52" s="441"/>
      <c r="DG52" s="441"/>
      <c r="DH52" s="441"/>
      <c r="DI52" s="441"/>
      <c r="DJ52" s="441"/>
      <c r="DK52" s="441"/>
      <c r="DL52" s="441"/>
      <c r="DM52" s="442"/>
      <c r="DN52" s="455"/>
      <c r="DO52" s="456"/>
      <c r="DP52" s="456"/>
      <c r="DQ52" s="456"/>
      <c r="DR52" s="456"/>
      <c r="DS52" s="456"/>
      <c r="DT52" s="457"/>
      <c r="DU52" s="455"/>
      <c r="DV52" s="456"/>
      <c r="DW52" s="456"/>
      <c r="DX52" s="456"/>
      <c r="DY52" s="456"/>
      <c r="DZ52" s="456"/>
      <c r="EA52" s="457"/>
      <c r="EB52" s="440"/>
      <c r="EC52" s="441"/>
      <c r="ED52" s="441"/>
      <c r="EE52" s="441"/>
      <c r="EF52" s="441"/>
      <c r="EG52" s="441"/>
      <c r="EH52" s="442"/>
      <c r="EI52" s="440"/>
      <c r="EJ52" s="441"/>
      <c r="EK52" s="441"/>
      <c r="EL52" s="441"/>
      <c r="EM52" s="441"/>
      <c r="EN52" s="441"/>
      <c r="EO52" s="442"/>
      <c r="EP52" s="455"/>
      <c r="EQ52" s="456"/>
      <c r="ER52" s="456"/>
      <c r="ES52" s="456"/>
      <c r="ET52" s="456"/>
      <c r="EU52" s="456"/>
      <c r="EV52" s="456"/>
      <c r="EW52" s="456"/>
      <c r="EX52" s="456"/>
      <c r="EY52" s="457"/>
    </row>
    <row r="53" spans="1:155" s="126" customFormat="1" ht="16.5" customHeight="1">
      <c r="A53" s="398" t="s">
        <v>352</v>
      </c>
      <c r="B53" s="399"/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399"/>
      <c r="AL53" s="399"/>
      <c r="AM53" s="400"/>
      <c r="AN53" s="401" t="s">
        <v>1</v>
      </c>
      <c r="AO53" s="402"/>
      <c r="AP53" s="402"/>
      <c r="AQ53" s="402"/>
      <c r="AR53" s="402"/>
      <c r="AS53" s="402"/>
      <c r="AT53" s="402"/>
      <c r="AU53" s="403"/>
      <c r="AV53" s="404" t="s">
        <v>353</v>
      </c>
      <c r="AW53" s="405"/>
      <c r="AX53" s="405"/>
      <c r="AY53" s="405"/>
      <c r="AZ53" s="405"/>
      <c r="BA53" s="406"/>
      <c r="BB53" s="407">
        <v>27337.34</v>
      </c>
      <c r="BC53" s="408"/>
      <c r="BD53" s="408"/>
      <c r="BE53" s="408"/>
      <c r="BF53" s="408"/>
      <c r="BG53" s="408"/>
      <c r="BH53" s="408"/>
      <c r="BI53" s="408"/>
      <c r="BJ53" s="409"/>
      <c r="BK53" s="407">
        <v>27337.34</v>
      </c>
      <c r="BL53" s="408"/>
      <c r="BM53" s="408"/>
      <c r="BN53" s="408"/>
      <c r="BO53" s="408"/>
      <c r="BP53" s="408"/>
      <c r="BQ53" s="408"/>
      <c r="BR53" s="408"/>
      <c r="BS53" s="409"/>
      <c r="BT53" s="407">
        <v>1095.26</v>
      </c>
      <c r="BU53" s="408"/>
      <c r="BV53" s="408"/>
      <c r="BW53" s="408"/>
      <c r="BX53" s="408"/>
      <c r="BY53" s="408"/>
      <c r="BZ53" s="409"/>
      <c r="CA53" s="407">
        <v>0.0309</v>
      </c>
      <c r="CB53" s="408"/>
      <c r="CC53" s="408"/>
      <c r="CD53" s="408"/>
      <c r="CE53" s="408"/>
      <c r="CF53" s="408"/>
      <c r="CG53" s="409"/>
      <c r="CH53" s="407">
        <v>588.2909</v>
      </c>
      <c r="CI53" s="408"/>
      <c r="CJ53" s="408"/>
      <c r="CK53" s="408"/>
      <c r="CL53" s="408"/>
      <c r="CM53" s="408"/>
      <c r="CN53" s="409"/>
      <c r="CO53" s="407">
        <v>26749.0491</v>
      </c>
      <c r="CP53" s="408"/>
      <c r="CQ53" s="408"/>
      <c r="CR53" s="408"/>
      <c r="CS53" s="408"/>
      <c r="CT53" s="408"/>
      <c r="CU53" s="409"/>
      <c r="CV53" s="419">
        <f>CV54+CV55+CV56</f>
        <v>76670</v>
      </c>
      <c r="CW53" s="420"/>
      <c r="CX53" s="420"/>
      <c r="CY53" s="420"/>
      <c r="CZ53" s="420"/>
      <c r="DA53" s="420"/>
      <c r="DB53" s="420"/>
      <c r="DC53" s="420"/>
      <c r="DD53" s="421"/>
      <c r="DE53" s="440">
        <f t="shared" si="3"/>
        <v>76670</v>
      </c>
      <c r="DF53" s="441"/>
      <c r="DG53" s="441"/>
      <c r="DH53" s="441"/>
      <c r="DI53" s="441"/>
      <c r="DJ53" s="441"/>
      <c r="DK53" s="441"/>
      <c r="DL53" s="441"/>
      <c r="DM53" s="442"/>
      <c r="DN53" s="440">
        <f>DN54+DN55+DN56</f>
        <v>1110.67</v>
      </c>
      <c r="DO53" s="441"/>
      <c r="DP53" s="441"/>
      <c r="DQ53" s="441"/>
      <c r="DR53" s="441"/>
      <c r="DS53" s="441"/>
      <c r="DT53" s="442"/>
      <c r="DU53" s="440">
        <v>0</v>
      </c>
      <c r="DV53" s="441"/>
      <c r="DW53" s="441"/>
      <c r="DX53" s="441"/>
      <c r="DY53" s="441"/>
      <c r="DZ53" s="441"/>
      <c r="EA53" s="442"/>
      <c r="EB53" s="440">
        <f t="shared" si="4"/>
        <v>1110.67</v>
      </c>
      <c r="EC53" s="441"/>
      <c r="ED53" s="441"/>
      <c r="EE53" s="441"/>
      <c r="EF53" s="441"/>
      <c r="EG53" s="441"/>
      <c r="EH53" s="442"/>
      <c r="EI53" s="440">
        <f t="shared" si="5"/>
        <v>75559.33</v>
      </c>
      <c r="EJ53" s="441"/>
      <c r="EK53" s="441"/>
      <c r="EL53" s="441"/>
      <c r="EM53" s="441"/>
      <c r="EN53" s="441"/>
      <c r="EO53" s="442"/>
      <c r="EP53" s="440"/>
      <c r="EQ53" s="441"/>
      <c r="ER53" s="441"/>
      <c r="ES53" s="441"/>
      <c r="ET53" s="441"/>
      <c r="EU53" s="441"/>
      <c r="EV53" s="441"/>
      <c r="EW53" s="441"/>
      <c r="EX53" s="441"/>
      <c r="EY53" s="442"/>
    </row>
    <row r="54" spans="1:155" s="126" customFormat="1" ht="7.5" customHeight="1">
      <c r="A54" s="431" t="s">
        <v>354</v>
      </c>
      <c r="B54" s="432"/>
      <c r="C54" s="432"/>
      <c r="D54" s="432"/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2"/>
      <c r="S54" s="432"/>
      <c r="T54" s="432"/>
      <c r="U54" s="432"/>
      <c r="V54" s="432"/>
      <c r="W54" s="432"/>
      <c r="X54" s="432"/>
      <c r="Y54" s="432"/>
      <c r="Z54" s="432"/>
      <c r="AA54" s="432"/>
      <c r="AB54" s="432"/>
      <c r="AC54" s="432"/>
      <c r="AD54" s="432"/>
      <c r="AE54" s="432"/>
      <c r="AF54" s="432"/>
      <c r="AG54" s="432"/>
      <c r="AH54" s="432"/>
      <c r="AI54" s="432"/>
      <c r="AJ54" s="432"/>
      <c r="AK54" s="432"/>
      <c r="AL54" s="432"/>
      <c r="AM54" s="433"/>
      <c r="AN54" s="401" t="s">
        <v>1</v>
      </c>
      <c r="AO54" s="402"/>
      <c r="AP54" s="402"/>
      <c r="AQ54" s="402"/>
      <c r="AR54" s="402"/>
      <c r="AS54" s="402"/>
      <c r="AT54" s="402"/>
      <c r="AU54" s="403"/>
      <c r="AV54" s="404"/>
      <c r="AW54" s="405"/>
      <c r="AX54" s="405"/>
      <c r="AY54" s="405"/>
      <c r="AZ54" s="405"/>
      <c r="BA54" s="406"/>
      <c r="BB54" s="407"/>
      <c r="BC54" s="408"/>
      <c r="BD54" s="408"/>
      <c r="BE54" s="408"/>
      <c r="BF54" s="408"/>
      <c r="BG54" s="408"/>
      <c r="BH54" s="408"/>
      <c r="BI54" s="408"/>
      <c r="BJ54" s="409"/>
      <c r="BK54" s="407"/>
      <c r="BL54" s="408"/>
      <c r="BM54" s="408"/>
      <c r="BN54" s="408"/>
      <c r="BO54" s="408"/>
      <c r="BP54" s="408"/>
      <c r="BQ54" s="408"/>
      <c r="BR54" s="408"/>
      <c r="BS54" s="409"/>
      <c r="BT54" s="407"/>
      <c r="BU54" s="408"/>
      <c r="BV54" s="408"/>
      <c r="BW54" s="408"/>
      <c r="BX54" s="408"/>
      <c r="BY54" s="408"/>
      <c r="BZ54" s="409"/>
      <c r="CA54" s="407"/>
      <c r="CB54" s="408"/>
      <c r="CC54" s="408"/>
      <c r="CD54" s="408"/>
      <c r="CE54" s="408"/>
      <c r="CF54" s="408"/>
      <c r="CG54" s="409"/>
      <c r="CH54" s="407"/>
      <c r="CI54" s="408"/>
      <c r="CJ54" s="408"/>
      <c r="CK54" s="408"/>
      <c r="CL54" s="408"/>
      <c r="CM54" s="408"/>
      <c r="CN54" s="409"/>
      <c r="CO54" s="407"/>
      <c r="CP54" s="408"/>
      <c r="CQ54" s="408"/>
      <c r="CR54" s="408"/>
      <c r="CS54" s="408"/>
      <c r="CT54" s="408"/>
      <c r="CU54" s="409"/>
      <c r="CV54" s="419"/>
      <c r="CW54" s="420"/>
      <c r="CX54" s="420"/>
      <c r="CY54" s="420"/>
      <c r="CZ54" s="420"/>
      <c r="DA54" s="420"/>
      <c r="DB54" s="420"/>
      <c r="DC54" s="420"/>
      <c r="DD54" s="421"/>
      <c r="DE54" s="440"/>
      <c r="DF54" s="441"/>
      <c r="DG54" s="441"/>
      <c r="DH54" s="441"/>
      <c r="DI54" s="441"/>
      <c r="DJ54" s="441"/>
      <c r="DK54" s="441"/>
      <c r="DL54" s="441"/>
      <c r="DM54" s="442"/>
      <c r="DN54" s="440"/>
      <c r="DO54" s="441"/>
      <c r="DP54" s="441"/>
      <c r="DQ54" s="441"/>
      <c r="DR54" s="441"/>
      <c r="DS54" s="441"/>
      <c r="DT54" s="442"/>
      <c r="DU54" s="440"/>
      <c r="DV54" s="441"/>
      <c r="DW54" s="441"/>
      <c r="DX54" s="441"/>
      <c r="DY54" s="441"/>
      <c r="DZ54" s="441"/>
      <c r="EA54" s="442"/>
      <c r="EB54" s="440"/>
      <c r="EC54" s="441"/>
      <c r="ED54" s="441"/>
      <c r="EE54" s="441"/>
      <c r="EF54" s="441"/>
      <c r="EG54" s="441"/>
      <c r="EH54" s="442"/>
      <c r="EI54" s="440"/>
      <c r="EJ54" s="441"/>
      <c r="EK54" s="441"/>
      <c r="EL54" s="441"/>
      <c r="EM54" s="441"/>
      <c r="EN54" s="441"/>
      <c r="EO54" s="442"/>
      <c r="EP54" s="440"/>
      <c r="EQ54" s="441"/>
      <c r="ER54" s="441"/>
      <c r="ES54" s="441"/>
      <c r="ET54" s="441"/>
      <c r="EU54" s="441"/>
      <c r="EV54" s="441"/>
      <c r="EW54" s="441"/>
      <c r="EX54" s="441"/>
      <c r="EY54" s="442"/>
    </row>
    <row r="55" spans="1:155" s="126" customFormat="1" ht="8.25">
      <c r="A55" s="431" t="s">
        <v>355</v>
      </c>
      <c r="B55" s="432"/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  <c r="U55" s="432"/>
      <c r="V55" s="432"/>
      <c r="W55" s="432"/>
      <c r="X55" s="432"/>
      <c r="Y55" s="432"/>
      <c r="Z55" s="432"/>
      <c r="AA55" s="432"/>
      <c r="AB55" s="432"/>
      <c r="AC55" s="432"/>
      <c r="AD55" s="432"/>
      <c r="AE55" s="432"/>
      <c r="AF55" s="432"/>
      <c r="AG55" s="432"/>
      <c r="AH55" s="432"/>
      <c r="AI55" s="432"/>
      <c r="AJ55" s="432"/>
      <c r="AK55" s="432"/>
      <c r="AL55" s="432"/>
      <c r="AM55" s="433"/>
      <c r="AN55" s="401" t="s">
        <v>1</v>
      </c>
      <c r="AO55" s="402"/>
      <c r="AP55" s="402"/>
      <c r="AQ55" s="402"/>
      <c r="AR55" s="402"/>
      <c r="AS55" s="402"/>
      <c r="AT55" s="402"/>
      <c r="AU55" s="403"/>
      <c r="AV55" s="404"/>
      <c r="AW55" s="405"/>
      <c r="AX55" s="405"/>
      <c r="AY55" s="405"/>
      <c r="AZ55" s="405"/>
      <c r="BA55" s="406"/>
      <c r="BB55" s="407"/>
      <c r="BC55" s="408"/>
      <c r="BD55" s="408"/>
      <c r="BE55" s="408"/>
      <c r="BF55" s="408"/>
      <c r="BG55" s="408"/>
      <c r="BH55" s="408"/>
      <c r="BI55" s="408"/>
      <c r="BJ55" s="409"/>
      <c r="BK55" s="407"/>
      <c r="BL55" s="408"/>
      <c r="BM55" s="408"/>
      <c r="BN55" s="408"/>
      <c r="BO55" s="408"/>
      <c r="BP55" s="408"/>
      <c r="BQ55" s="408"/>
      <c r="BR55" s="408"/>
      <c r="BS55" s="409"/>
      <c r="BT55" s="407"/>
      <c r="BU55" s="408"/>
      <c r="BV55" s="408"/>
      <c r="BW55" s="408"/>
      <c r="BX55" s="408"/>
      <c r="BY55" s="408"/>
      <c r="BZ55" s="409"/>
      <c r="CA55" s="407"/>
      <c r="CB55" s="408"/>
      <c r="CC55" s="408"/>
      <c r="CD55" s="408"/>
      <c r="CE55" s="408"/>
      <c r="CF55" s="408"/>
      <c r="CG55" s="409"/>
      <c r="CH55" s="407"/>
      <c r="CI55" s="408"/>
      <c r="CJ55" s="408"/>
      <c r="CK55" s="408"/>
      <c r="CL55" s="408"/>
      <c r="CM55" s="408"/>
      <c r="CN55" s="409"/>
      <c r="CO55" s="407"/>
      <c r="CP55" s="408"/>
      <c r="CQ55" s="408"/>
      <c r="CR55" s="408"/>
      <c r="CS55" s="408"/>
      <c r="CT55" s="408"/>
      <c r="CU55" s="409"/>
      <c r="CV55" s="419"/>
      <c r="CW55" s="420"/>
      <c r="CX55" s="420"/>
      <c r="CY55" s="420"/>
      <c r="CZ55" s="420"/>
      <c r="DA55" s="420"/>
      <c r="DB55" s="420"/>
      <c r="DC55" s="420"/>
      <c r="DD55" s="421"/>
      <c r="DE55" s="440"/>
      <c r="DF55" s="441"/>
      <c r="DG55" s="441"/>
      <c r="DH55" s="441"/>
      <c r="DI55" s="441"/>
      <c r="DJ55" s="441"/>
      <c r="DK55" s="441"/>
      <c r="DL55" s="441"/>
      <c r="DM55" s="442"/>
      <c r="DN55" s="440"/>
      <c r="DO55" s="441"/>
      <c r="DP55" s="441"/>
      <c r="DQ55" s="441"/>
      <c r="DR55" s="441"/>
      <c r="DS55" s="441"/>
      <c r="DT55" s="442"/>
      <c r="DU55" s="440"/>
      <c r="DV55" s="441"/>
      <c r="DW55" s="441"/>
      <c r="DX55" s="441"/>
      <c r="DY55" s="441"/>
      <c r="DZ55" s="441"/>
      <c r="EA55" s="442"/>
      <c r="EB55" s="440"/>
      <c r="EC55" s="441"/>
      <c r="ED55" s="441"/>
      <c r="EE55" s="441"/>
      <c r="EF55" s="441"/>
      <c r="EG55" s="441"/>
      <c r="EH55" s="442"/>
      <c r="EI55" s="440"/>
      <c r="EJ55" s="441"/>
      <c r="EK55" s="441"/>
      <c r="EL55" s="441"/>
      <c r="EM55" s="441"/>
      <c r="EN55" s="441"/>
      <c r="EO55" s="442"/>
      <c r="EP55" s="440"/>
      <c r="EQ55" s="441"/>
      <c r="ER55" s="441"/>
      <c r="ES55" s="441"/>
      <c r="ET55" s="441"/>
      <c r="EU55" s="441"/>
      <c r="EV55" s="441"/>
      <c r="EW55" s="441"/>
      <c r="EX55" s="441"/>
      <c r="EY55" s="442"/>
    </row>
    <row r="56" spans="1:155" s="126" customFormat="1" ht="16.5" customHeight="1">
      <c r="A56" s="431" t="s">
        <v>356</v>
      </c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32"/>
      <c r="T56" s="432"/>
      <c r="U56" s="432"/>
      <c r="V56" s="432"/>
      <c r="W56" s="432"/>
      <c r="X56" s="432"/>
      <c r="Y56" s="432"/>
      <c r="Z56" s="432"/>
      <c r="AA56" s="432"/>
      <c r="AB56" s="432"/>
      <c r="AC56" s="432"/>
      <c r="AD56" s="432"/>
      <c r="AE56" s="432"/>
      <c r="AF56" s="432"/>
      <c r="AG56" s="432"/>
      <c r="AH56" s="432"/>
      <c r="AI56" s="432"/>
      <c r="AJ56" s="432"/>
      <c r="AK56" s="432"/>
      <c r="AL56" s="432"/>
      <c r="AM56" s="433"/>
      <c r="AN56" s="446" t="s">
        <v>1</v>
      </c>
      <c r="AO56" s="447"/>
      <c r="AP56" s="447"/>
      <c r="AQ56" s="447"/>
      <c r="AR56" s="447"/>
      <c r="AS56" s="447"/>
      <c r="AT56" s="447"/>
      <c r="AU56" s="448"/>
      <c r="AV56" s="449"/>
      <c r="AW56" s="450"/>
      <c r="AX56" s="450"/>
      <c r="AY56" s="450"/>
      <c r="AZ56" s="450"/>
      <c r="BA56" s="451"/>
      <c r="BB56" s="452">
        <v>27337.34</v>
      </c>
      <c r="BC56" s="453"/>
      <c r="BD56" s="453"/>
      <c r="BE56" s="453"/>
      <c r="BF56" s="453"/>
      <c r="BG56" s="453"/>
      <c r="BH56" s="453"/>
      <c r="BI56" s="453"/>
      <c r="BJ56" s="454"/>
      <c r="BK56" s="452">
        <v>27337.34</v>
      </c>
      <c r="BL56" s="453"/>
      <c r="BM56" s="453"/>
      <c r="BN56" s="453"/>
      <c r="BO56" s="453"/>
      <c r="BP56" s="453"/>
      <c r="BQ56" s="453"/>
      <c r="BR56" s="453"/>
      <c r="BS56" s="454"/>
      <c r="BT56" s="452">
        <v>588.26</v>
      </c>
      <c r="BU56" s="453"/>
      <c r="BV56" s="453"/>
      <c r="BW56" s="453"/>
      <c r="BX56" s="453"/>
      <c r="BY56" s="453"/>
      <c r="BZ56" s="454"/>
      <c r="CA56" s="452">
        <v>0.0309</v>
      </c>
      <c r="CB56" s="453"/>
      <c r="CC56" s="453"/>
      <c r="CD56" s="453"/>
      <c r="CE56" s="453"/>
      <c r="CF56" s="453"/>
      <c r="CG56" s="454"/>
      <c r="CH56" s="452">
        <v>588.2909</v>
      </c>
      <c r="CI56" s="453"/>
      <c r="CJ56" s="453"/>
      <c r="CK56" s="453"/>
      <c r="CL56" s="453"/>
      <c r="CM56" s="453"/>
      <c r="CN56" s="454"/>
      <c r="CO56" s="452">
        <v>26749.0491</v>
      </c>
      <c r="CP56" s="453"/>
      <c r="CQ56" s="453"/>
      <c r="CR56" s="453"/>
      <c r="CS56" s="453"/>
      <c r="CT56" s="453"/>
      <c r="CU56" s="454"/>
      <c r="CV56" s="419">
        <f>30441+46229</f>
        <v>76670</v>
      </c>
      <c r="CW56" s="420"/>
      <c r="CX56" s="420"/>
      <c r="CY56" s="420"/>
      <c r="CZ56" s="420"/>
      <c r="DA56" s="420"/>
      <c r="DB56" s="420"/>
      <c r="DC56" s="420"/>
      <c r="DD56" s="421"/>
      <c r="DE56" s="440">
        <f t="shared" si="3"/>
        <v>76670</v>
      </c>
      <c r="DF56" s="441"/>
      <c r="DG56" s="441"/>
      <c r="DH56" s="441"/>
      <c r="DI56" s="441"/>
      <c r="DJ56" s="441"/>
      <c r="DK56" s="441"/>
      <c r="DL56" s="441"/>
      <c r="DM56" s="442"/>
      <c r="DN56" s="455">
        <v>1110.67</v>
      </c>
      <c r="DO56" s="456"/>
      <c r="DP56" s="456"/>
      <c r="DQ56" s="456"/>
      <c r="DR56" s="456"/>
      <c r="DS56" s="456"/>
      <c r="DT56" s="457"/>
      <c r="DU56" s="455">
        <v>0</v>
      </c>
      <c r="DV56" s="456"/>
      <c r="DW56" s="456"/>
      <c r="DX56" s="456"/>
      <c r="DY56" s="456"/>
      <c r="DZ56" s="456"/>
      <c r="EA56" s="457"/>
      <c r="EB56" s="440">
        <f t="shared" si="4"/>
        <v>1110.67</v>
      </c>
      <c r="EC56" s="441"/>
      <c r="ED56" s="441"/>
      <c r="EE56" s="441"/>
      <c r="EF56" s="441"/>
      <c r="EG56" s="441"/>
      <c r="EH56" s="442"/>
      <c r="EI56" s="440">
        <f t="shared" si="5"/>
        <v>75559.33</v>
      </c>
      <c r="EJ56" s="441"/>
      <c r="EK56" s="441"/>
      <c r="EL56" s="441"/>
      <c r="EM56" s="441"/>
      <c r="EN56" s="441"/>
      <c r="EO56" s="442"/>
      <c r="EP56" s="455"/>
      <c r="EQ56" s="456"/>
      <c r="ER56" s="456"/>
      <c r="ES56" s="456"/>
      <c r="ET56" s="456"/>
      <c r="EU56" s="456"/>
      <c r="EV56" s="456"/>
      <c r="EW56" s="456"/>
      <c r="EX56" s="456"/>
      <c r="EY56" s="457"/>
    </row>
    <row r="57" spans="1:155" s="126" customFormat="1" ht="7.5" customHeight="1">
      <c r="A57" s="431" t="s">
        <v>357</v>
      </c>
      <c r="B57" s="432"/>
      <c r="C57" s="432"/>
      <c r="D57" s="432"/>
      <c r="E57" s="432"/>
      <c r="F57" s="432"/>
      <c r="G57" s="432"/>
      <c r="H57" s="432"/>
      <c r="I57" s="432"/>
      <c r="J57" s="432"/>
      <c r="K57" s="432"/>
      <c r="L57" s="432"/>
      <c r="M57" s="432"/>
      <c r="N57" s="432"/>
      <c r="O57" s="432"/>
      <c r="P57" s="432"/>
      <c r="Q57" s="432"/>
      <c r="R57" s="432"/>
      <c r="S57" s="432"/>
      <c r="T57" s="432"/>
      <c r="U57" s="432"/>
      <c r="V57" s="432"/>
      <c r="W57" s="432"/>
      <c r="X57" s="432"/>
      <c r="Y57" s="432"/>
      <c r="Z57" s="432"/>
      <c r="AA57" s="432"/>
      <c r="AB57" s="432"/>
      <c r="AC57" s="432"/>
      <c r="AD57" s="432"/>
      <c r="AE57" s="432"/>
      <c r="AF57" s="432"/>
      <c r="AG57" s="432"/>
      <c r="AH57" s="432"/>
      <c r="AI57" s="432"/>
      <c r="AJ57" s="432"/>
      <c r="AK57" s="432"/>
      <c r="AL57" s="432"/>
      <c r="AM57" s="433"/>
      <c r="AN57" s="401" t="s">
        <v>1</v>
      </c>
      <c r="AO57" s="402"/>
      <c r="AP57" s="402"/>
      <c r="AQ57" s="402"/>
      <c r="AR57" s="402"/>
      <c r="AS57" s="402"/>
      <c r="AT57" s="402"/>
      <c r="AU57" s="403"/>
      <c r="AV57" s="404"/>
      <c r="AW57" s="405"/>
      <c r="AX57" s="405"/>
      <c r="AY57" s="405"/>
      <c r="AZ57" s="405"/>
      <c r="BA57" s="406"/>
      <c r="BB57" s="407"/>
      <c r="BC57" s="408"/>
      <c r="BD57" s="408"/>
      <c r="BE57" s="408"/>
      <c r="BF57" s="408"/>
      <c r="BG57" s="408"/>
      <c r="BH57" s="408"/>
      <c r="BI57" s="408"/>
      <c r="BJ57" s="409"/>
      <c r="BK57" s="407"/>
      <c r="BL57" s="408"/>
      <c r="BM57" s="408"/>
      <c r="BN57" s="408"/>
      <c r="BO57" s="408"/>
      <c r="BP57" s="408"/>
      <c r="BQ57" s="408"/>
      <c r="BR57" s="408"/>
      <c r="BS57" s="409"/>
      <c r="BT57" s="407">
        <v>507</v>
      </c>
      <c r="BU57" s="408"/>
      <c r="BV57" s="408"/>
      <c r="BW57" s="408"/>
      <c r="BX57" s="408"/>
      <c r="BY57" s="408"/>
      <c r="BZ57" s="409"/>
      <c r="CA57" s="407"/>
      <c r="CB57" s="408"/>
      <c r="CC57" s="408"/>
      <c r="CD57" s="408"/>
      <c r="CE57" s="408"/>
      <c r="CF57" s="408"/>
      <c r="CG57" s="409"/>
      <c r="CH57" s="407"/>
      <c r="CI57" s="408"/>
      <c r="CJ57" s="408"/>
      <c r="CK57" s="408"/>
      <c r="CL57" s="408"/>
      <c r="CM57" s="408"/>
      <c r="CN57" s="409"/>
      <c r="CO57" s="407"/>
      <c r="CP57" s="408"/>
      <c r="CQ57" s="408"/>
      <c r="CR57" s="408"/>
      <c r="CS57" s="408"/>
      <c r="CT57" s="408"/>
      <c r="CU57" s="409"/>
      <c r="CV57" s="419"/>
      <c r="CW57" s="420"/>
      <c r="CX57" s="420"/>
      <c r="CY57" s="420"/>
      <c r="CZ57" s="420"/>
      <c r="DA57" s="420"/>
      <c r="DB57" s="420"/>
      <c r="DC57" s="420"/>
      <c r="DD57" s="421"/>
      <c r="DE57" s="440"/>
      <c r="DF57" s="441"/>
      <c r="DG57" s="441"/>
      <c r="DH57" s="441"/>
      <c r="DI57" s="441"/>
      <c r="DJ57" s="441"/>
      <c r="DK57" s="441"/>
      <c r="DL57" s="441"/>
      <c r="DM57" s="442"/>
      <c r="DN57" s="440"/>
      <c r="DO57" s="441"/>
      <c r="DP57" s="441"/>
      <c r="DQ57" s="441"/>
      <c r="DR57" s="441"/>
      <c r="DS57" s="441"/>
      <c r="DT57" s="442"/>
      <c r="DU57" s="440"/>
      <c r="DV57" s="441"/>
      <c r="DW57" s="441"/>
      <c r="DX57" s="441"/>
      <c r="DY57" s="441"/>
      <c r="DZ57" s="441"/>
      <c r="EA57" s="442"/>
      <c r="EB57" s="440"/>
      <c r="EC57" s="441"/>
      <c r="ED57" s="441"/>
      <c r="EE57" s="441"/>
      <c r="EF57" s="441"/>
      <c r="EG57" s="441"/>
      <c r="EH57" s="442"/>
      <c r="EI57" s="440"/>
      <c r="EJ57" s="441"/>
      <c r="EK57" s="441"/>
      <c r="EL57" s="441"/>
      <c r="EM57" s="441"/>
      <c r="EN57" s="441"/>
      <c r="EO57" s="442"/>
      <c r="EP57" s="440"/>
      <c r="EQ57" s="441"/>
      <c r="ER57" s="441"/>
      <c r="ES57" s="441"/>
      <c r="ET57" s="441"/>
      <c r="EU57" s="441"/>
      <c r="EV57" s="441"/>
      <c r="EW57" s="441"/>
      <c r="EX57" s="441"/>
      <c r="EY57" s="442"/>
    </row>
    <row r="58" spans="1:155" s="126" customFormat="1" ht="24.75" customHeight="1">
      <c r="A58" s="431" t="s">
        <v>358</v>
      </c>
      <c r="B58" s="432"/>
      <c r="C58" s="432"/>
      <c r="D58" s="432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432"/>
      <c r="P58" s="432"/>
      <c r="Q58" s="432"/>
      <c r="R58" s="432"/>
      <c r="S58" s="432"/>
      <c r="T58" s="432"/>
      <c r="U58" s="432"/>
      <c r="V58" s="432"/>
      <c r="W58" s="432"/>
      <c r="X58" s="432"/>
      <c r="Y58" s="432"/>
      <c r="Z58" s="432"/>
      <c r="AA58" s="432"/>
      <c r="AB58" s="432"/>
      <c r="AC58" s="432"/>
      <c r="AD58" s="432"/>
      <c r="AE58" s="432"/>
      <c r="AF58" s="432"/>
      <c r="AG58" s="432"/>
      <c r="AH58" s="432"/>
      <c r="AI58" s="432"/>
      <c r="AJ58" s="432"/>
      <c r="AK58" s="432"/>
      <c r="AL58" s="432"/>
      <c r="AM58" s="433"/>
      <c r="AN58" s="446" t="s">
        <v>1</v>
      </c>
      <c r="AO58" s="447"/>
      <c r="AP58" s="447"/>
      <c r="AQ58" s="447"/>
      <c r="AR58" s="447"/>
      <c r="AS58" s="447"/>
      <c r="AT58" s="447"/>
      <c r="AU58" s="448"/>
      <c r="AV58" s="449" t="s">
        <v>359</v>
      </c>
      <c r="AW58" s="450"/>
      <c r="AX58" s="450"/>
      <c r="AY58" s="450"/>
      <c r="AZ58" s="450"/>
      <c r="BA58" s="451"/>
      <c r="BB58" s="452">
        <v>66027.2126</v>
      </c>
      <c r="BC58" s="453"/>
      <c r="BD58" s="453"/>
      <c r="BE58" s="453"/>
      <c r="BF58" s="453"/>
      <c r="BG58" s="453"/>
      <c r="BH58" s="453"/>
      <c r="BI58" s="453"/>
      <c r="BJ58" s="454"/>
      <c r="BK58" s="452">
        <v>66027.2126</v>
      </c>
      <c r="BL58" s="453"/>
      <c r="BM58" s="453"/>
      <c r="BN58" s="453"/>
      <c r="BO58" s="453"/>
      <c r="BP58" s="453"/>
      <c r="BQ58" s="453"/>
      <c r="BR58" s="453"/>
      <c r="BS58" s="454"/>
      <c r="BT58" s="452">
        <v>66027.2126</v>
      </c>
      <c r="BU58" s="453"/>
      <c r="BV58" s="453"/>
      <c r="BW58" s="453"/>
      <c r="BX58" s="453"/>
      <c r="BY58" s="453"/>
      <c r="BZ58" s="454"/>
      <c r="CA58" s="452">
        <v>0</v>
      </c>
      <c r="CB58" s="453"/>
      <c r="CC58" s="453"/>
      <c r="CD58" s="453"/>
      <c r="CE58" s="453"/>
      <c r="CF58" s="453"/>
      <c r="CG58" s="454"/>
      <c r="CH58" s="452">
        <v>66027.2126</v>
      </c>
      <c r="CI58" s="453"/>
      <c r="CJ58" s="453"/>
      <c r="CK58" s="453"/>
      <c r="CL58" s="453"/>
      <c r="CM58" s="453"/>
      <c r="CN58" s="454"/>
      <c r="CO58" s="452">
        <v>0</v>
      </c>
      <c r="CP58" s="453"/>
      <c r="CQ58" s="453"/>
      <c r="CR58" s="453"/>
      <c r="CS58" s="453"/>
      <c r="CT58" s="453"/>
      <c r="CU58" s="454"/>
      <c r="CV58" s="437">
        <v>45392.13</v>
      </c>
      <c r="CW58" s="438"/>
      <c r="CX58" s="438"/>
      <c r="CY58" s="438"/>
      <c r="CZ58" s="438"/>
      <c r="DA58" s="438"/>
      <c r="DB58" s="438"/>
      <c r="DC58" s="438"/>
      <c r="DD58" s="439"/>
      <c r="DE58" s="473">
        <f t="shared" si="3"/>
        <v>45392.13</v>
      </c>
      <c r="DF58" s="473"/>
      <c r="DG58" s="473"/>
      <c r="DH58" s="473"/>
      <c r="DI58" s="473"/>
      <c r="DJ58" s="473"/>
      <c r="DK58" s="473"/>
      <c r="DL58" s="473"/>
      <c r="DM58" s="473"/>
      <c r="DN58" s="455">
        <f>DE58</f>
        <v>45392.13</v>
      </c>
      <c r="DO58" s="456"/>
      <c r="DP58" s="456"/>
      <c r="DQ58" s="456"/>
      <c r="DR58" s="456"/>
      <c r="DS58" s="456"/>
      <c r="DT58" s="457"/>
      <c r="DU58" s="455">
        <v>0</v>
      </c>
      <c r="DV58" s="456"/>
      <c r="DW58" s="456"/>
      <c r="DX58" s="456"/>
      <c r="DY58" s="456"/>
      <c r="DZ58" s="456"/>
      <c r="EA58" s="457"/>
      <c r="EB58" s="473">
        <f t="shared" si="4"/>
        <v>45392.13</v>
      </c>
      <c r="EC58" s="473"/>
      <c r="ED58" s="473"/>
      <c r="EE58" s="473"/>
      <c r="EF58" s="473"/>
      <c r="EG58" s="473"/>
      <c r="EH58" s="473"/>
      <c r="EI58" s="473">
        <f t="shared" si="5"/>
        <v>0</v>
      </c>
      <c r="EJ58" s="473"/>
      <c r="EK58" s="473"/>
      <c r="EL58" s="473"/>
      <c r="EM58" s="473"/>
      <c r="EN58" s="473"/>
      <c r="EO58" s="473"/>
      <c r="EP58" s="455"/>
      <c r="EQ58" s="456"/>
      <c r="ER58" s="456"/>
      <c r="ES58" s="456"/>
      <c r="ET58" s="456"/>
      <c r="EU58" s="456"/>
      <c r="EV58" s="456"/>
      <c r="EW58" s="456"/>
      <c r="EX58" s="456"/>
      <c r="EY58" s="457"/>
    </row>
    <row r="59" ht="3" customHeight="1"/>
    <row r="60" s="118" customFormat="1" ht="7.5" customHeight="1">
      <c r="A60" s="128" t="s">
        <v>360</v>
      </c>
    </row>
    <row r="61" s="122" customFormat="1" ht="7.5" customHeight="1">
      <c r="A61" s="129" t="s">
        <v>361</v>
      </c>
    </row>
    <row r="62" s="122" customFormat="1" ht="7.5" customHeight="1">
      <c r="A62" s="129" t="s">
        <v>362</v>
      </c>
    </row>
    <row r="63" s="118" customFormat="1" ht="8.25" customHeight="1">
      <c r="A63" s="128" t="s">
        <v>363</v>
      </c>
    </row>
    <row r="64" spans="1:155" s="118" customFormat="1" ht="9" customHeight="1">
      <c r="A64" s="130"/>
      <c r="EY64" s="119" t="s">
        <v>364</v>
      </c>
    </row>
    <row r="65" spans="1:155" s="121" customFormat="1" ht="9" customHeight="1">
      <c r="A65" s="121" t="s">
        <v>165</v>
      </c>
      <c r="DN65" s="474"/>
      <c r="DO65" s="474"/>
      <c r="DP65" s="474"/>
      <c r="DQ65" s="474"/>
      <c r="DR65" s="474"/>
      <c r="DS65" s="474"/>
      <c r="DT65" s="474"/>
      <c r="DU65" s="474"/>
      <c r="DV65" s="474"/>
      <c r="DW65" s="474"/>
      <c r="DX65" s="474"/>
      <c r="DY65" s="474"/>
      <c r="DZ65" s="474"/>
      <c r="EA65" s="474"/>
      <c r="EB65" s="474"/>
      <c r="EC65" s="474"/>
      <c r="ED65" s="474"/>
      <c r="EE65" s="474"/>
      <c r="EF65" s="474"/>
      <c r="EG65" s="474"/>
      <c r="EH65" s="474"/>
      <c r="EJ65" s="474"/>
      <c r="EK65" s="474"/>
      <c r="EL65" s="474"/>
      <c r="EM65" s="474"/>
      <c r="EN65" s="474"/>
      <c r="EO65" s="474"/>
      <c r="EP65" s="474"/>
      <c r="EQ65" s="474"/>
      <c r="ER65" s="474"/>
      <c r="ES65" s="474"/>
      <c r="ET65" s="474"/>
      <c r="EU65" s="474"/>
      <c r="EV65" s="474"/>
      <c r="EW65" s="474"/>
      <c r="EX65" s="474"/>
      <c r="EY65" s="474"/>
    </row>
    <row r="66" spans="118:155" s="122" customFormat="1" ht="7.5" customHeight="1">
      <c r="DN66" s="475" t="s">
        <v>272</v>
      </c>
      <c r="DO66" s="475"/>
      <c r="DP66" s="475"/>
      <c r="DQ66" s="475"/>
      <c r="DR66" s="475"/>
      <c r="DS66" s="475"/>
      <c r="DT66" s="475"/>
      <c r="DU66" s="475"/>
      <c r="DV66" s="475"/>
      <c r="DW66" s="475"/>
      <c r="DX66" s="475"/>
      <c r="DY66" s="475"/>
      <c r="DZ66" s="475"/>
      <c r="EA66" s="475"/>
      <c r="EB66" s="475"/>
      <c r="EC66" s="475"/>
      <c r="ED66" s="475"/>
      <c r="EE66" s="475"/>
      <c r="EF66" s="475"/>
      <c r="EG66" s="475"/>
      <c r="EH66" s="475"/>
      <c r="EJ66" s="475" t="s">
        <v>273</v>
      </c>
      <c r="EK66" s="475"/>
      <c r="EL66" s="475"/>
      <c r="EM66" s="475"/>
      <c r="EN66" s="475"/>
      <c r="EO66" s="475"/>
      <c r="EP66" s="475"/>
      <c r="EQ66" s="475"/>
      <c r="ER66" s="475"/>
      <c r="ES66" s="475"/>
      <c r="ET66" s="475"/>
      <c r="EU66" s="475"/>
      <c r="EV66" s="475"/>
      <c r="EW66" s="475"/>
      <c r="EX66" s="475"/>
      <c r="EY66" s="475"/>
    </row>
    <row r="67" spans="1:155" s="121" customFormat="1" ht="9" customHeight="1">
      <c r="A67" s="121" t="s">
        <v>274</v>
      </c>
      <c r="DN67" s="474"/>
      <c r="DO67" s="474"/>
      <c r="DP67" s="474"/>
      <c r="DQ67" s="474"/>
      <c r="DR67" s="474"/>
      <c r="DS67" s="474"/>
      <c r="DT67" s="474"/>
      <c r="DU67" s="474"/>
      <c r="DV67" s="474"/>
      <c r="DW67" s="474"/>
      <c r="DX67" s="474"/>
      <c r="DY67" s="474"/>
      <c r="DZ67" s="474"/>
      <c r="EA67" s="474"/>
      <c r="EB67" s="474"/>
      <c r="EC67" s="474"/>
      <c r="ED67" s="474"/>
      <c r="EE67" s="474"/>
      <c r="EF67" s="474"/>
      <c r="EG67" s="474"/>
      <c r="EH67" s="474"/>
      <c r="EJ67" s="474"/>
      <c r="EK67" s="474"/>
      <c r="EL67" s="474"/>
      <c r="EM67" s="474"/>
      <c r="EN67" s="474"/>
      <c r="EO67" s="474"/>
      <c r="EP67" s="474"/>
      <c r="EQ67" s="474"/>
      <c r="ER67" s="474"/>
      <c r="ES67" s="474"/>
      <c r="ET67" s="474"/>
      <c r="EU67" s="474"/>
      <c r="EV67" s="474"/>
      <c r="EW67" s="474"/>
      <c r="EX67" s="474"/>
      <c r="EY67" s="474"/>
    </row>
    <row r="68" spans="118:155" s="122" customFormat="1" ht="8.25" customHeight="1">
      <c r="DN68" s="475" t="s">
        <v>272</v>
      </c>
      <c r="DO68" s="475"/>
      <c r="DP68" s="475"/>
      <c r="DQ68" s="475"/>
      <c r="DR68" s="475"/>
      <c r="DS68" s="475"/>
      <c r="DT68" s="475"/>
      <c r="DU68" s="475"/>
      <c r="DV68" s="475"/>
      <c r="DW68" s="475"/>
      <c r="DX68" s="475"/>
      <c r="DY68" s="475"/>
      <c r="DZ68" s="475"/>
      <c r="EA68" s="475"/>
      <c r="EB68" s="475"/>
      <c r="EC68" s="475"/>
      <c r="ED68" s="475"/>
      <c r="EE68" s="475"/>
      <c r="EF68" s="475"/>
      <c r="EG68" s="475"/>
      <c r="EH68" s="475"/>
      <c r="EJ68" s="475" t="s">
        <v>273</v>
      </c>
      <c r="EK68" s="475"/>
      <c r="EL68" s="475"/>
      <c r="EM68" s="475"/>
      <c r="EN68" s="475"/>
      <c r="EO68" s="475"/>
      <c r="EP68" s="475"/>
      <c r="EQ68" s="475"/>
      <c r="ER68" s="475"/>
      <c r="ES68" s="475"/>
      <c r="ET68" s="475"/>
      <c r="EU68" s="475"/>
      <c r="EV68" s="475"/>
      <c r="EW68" s="475"/>
      <c r="EX68" s="475"/>
      <c r="EY68" s="475"/>
    </row>
    <row r="69" ht="3" customHeight="1"/>
  </sheetData>
  <sheetProtection/>
  <mergeCells count="783">
    <mergeCell ref="DN67:EH67"/>
    <mergeCell ref="EJ67:EY67"/>
    <mergeCell ref="DN68:EH68"/>
    <mergeCell ref="EJ68:EY68"/>
    <mergeCell ref="L6:AA6"/>
    <mergeCell ref="DN65:EH65"/>
    <mergeCell ref="EJ65:EY65"/>
    <mergeCell ref="DN66:EH66"/>
    <mergeCell ref="EJ66:EY66"/>
    <mergeCell ref="DN58:DT58"/>
    <mergeCell ref="EP58:EY58"/>
    <mergeCell ref="BT58:BZ58"/>
    <mergeCell ref="CA58:CG58"/>
    <mergeCell ref="CH58:CN58"/>
    <mergeCell ref="CO58:CU58"/>
    <mergeCell ref="CV58:DD58"/>
    <mergeCell ref="DE58:DM58"/>
    <mergeCell ref="EI57:EO57"/>
    <mergeCell ref="EP57:EY57"/>
    <mergeCell ref="A58:AM58"/>
    <mergeCell ref="AN58:AU58"/>
    <mergeCell ref="AV58:BA58"/>
    <mergeCell ref="BB58:BJ58"/>
    <mergeCell ref="BK58:BS58"/>
    <mergeCell ref="DU58:EA58"/>
    <mergeCell ref="EB58:EH58"/>
    <mergeCell ref="EI58:EO58"/>
    <mergeCell ref="CO57:CU57"/>
    <mergeCell ref="CV57:DD57"/>
    <mergeCell ref="DE57:DM57"/>
    <mergeCell ref="DN57:DT57"/>
    <mergeCell ref="DU57:EA57"/>
    <mergeCell ref="EB57:EH57"/>
    <mergeCell ref="EI56:EO56"/>
    <mergeCell ref="EP56:EY56"/>
    <mergeCell ref="A57:AM57"/>
    <mergeCell ref="AN57:AU57"/>
    <mergeCell ref="AV57:BA57"/>
    <mergeCell ref="BB57:BJ57"/>
    <mergeCell ref="BK57:BS57"/>
    <mergeCell ref="BT57:BZ57"/>
    <mergeCell ref="CA57:CG57"/>
    <mergeCell ref="CH57:CN57"/>
    <mergeCell ref="CO56:CU56"/>
    <mergeCell ref="CV56:DD56"/>
    <mergeCell ref="DE56:DM56"/>
    <mergeCell ref="DN56:DT56"/>
    <mergeCell ref="DU56:EA56"/>
    <mergeCell ref="EB56:EH56"/>
    <mergeCell ref="EI55:EO55"/>
    <mergeCell ref="EP55:EY55"/>
    <mergeCell ref="A56:AM56"/>
    <mergeCell ref="AN56:AU56"/>
    <mergeCell ref="AV56:BA56"/>
    <mergeCell ref="BB56:BJ56"/>
    <mergeCell ref="BK56:BS56"/>
    <mergeCell ref="BT56:BZ56"/>
    <mergeCell ref="CA56:CG56"/>
    <mergeCell ref="CH56:CN56"/>
    <mergeCell ref="CO55:CU55"/>
    <mergeCell ref="CV55:DD55"/>
    <mergeCell ref="DE55:DM55"/>
    <mergeCell ref="DN55:DT55"/>
    <mergeCell ref="DU55:EA55"/>
    <mergeCell ref="EB55:EH55"/>
    <mergeCell ref="EI54:EO54"/>
    <mergeCell ref="EP54:EY54"/>
    <mergeCell ref="A55:AM55"/>
    <mergeCell ref="AN55:AU55"/>
    <mergeCell ref="AV55:BA55"/>
    <mergeCell ref="BB55:BJ55"/>
    <mergeCell ref="BK55:BS55"/>
    <mergeCell ref="BT55:BZ55"/>
    <mergeCell ref="CA55:CG55"/>
    <mergeCell ref="CH55:CN55"/>
    <mergeCell ref="CO54:CU54"/>
    <mergeCell ref="CV54:DD54"/>
    <mergeCell ref="DE54:DM54"/>
    <mergeCell ref="DN54:DT54"/>
    <mergeCell ref="DU54:EA54"/>
    <mergeCell ref="EB54:EH54"/>
    <mergeCell ref="EI53:EO53"/>
    <mergeCell ref="EP53:EY53"/>
    <mergeCell ref="A54:AM54"/>
    <mergeCell ref="AN54:AU54"/>
    <mergeCell ref="AV54:BA54"/>
    <mergeCell ref="BB54:BJ54"/>
    <mergeCell ref="BK54:BS54"/>
    <mergeCell ref="BT54:BZ54"/>
    <mergeCell ref="CA54:CG54"/>
    <mergeCell ref="CH54:CN54"/>
    <mergeCell ref="CO53:CU53"/>
    <mergeCell ref="CV53:DD53"/>
    <mergeCell ref="DE53:DM53"/>
    <mergeCell ref="DN53:DT53"/>
    <mergeCell ref="DU53:EA53"/>
    <mergeCell ref="EB53:EH53"/>
    <mergeCell ref="EI52:EO52"/>
    <mergeCell ref="EP52:EY52"/>
    <mergeCell ref="A53:AM53"/>
    <mergeCell ref="AN53:AU53"/>
    <mergeCell ref="AV53:BA53"/>
    <mergeCell ref="BB53:BJ53"/>
    <mergeCell ref="BK53:BS53"/>
    <mergeCell ref="BT53:BZ53"/>
    <mergeCell ref="CA53:CG53"/>
    <mergeCell ref="CH53:CN53"/>
    <mergeCell ref="CO52:CU52"/>
    <mergeCell ref="CV52:DD52"/>
    <mergeCell ref="DE52:DM52"/>
    <mergeCell ref="DN52:DT52"/>
    <mergeCell ref="DU52:EA52"/>
    <mergeCell ref="EB52:EH52"/>
    <mergeCell ref="EI51:EO51"/>
    <mergeCell ref="EP51:EY51"/>
    <mergeCell ref="A52:AM52"/>
    <mergeCell ref="AN52:AU52"/>
    <mergeCell ref="AV52:BA52"/>
    <mergeCell ref="BB52:BJ52"/>
    <mergeCell ref="BK52:BS52"/>
    <mergeCell ref="BT52:BZ52"/>
    <mergeCell ref="CA52:CG52"/>
    <mergeCell ref="CH52:CN52"/>
    <mergeCell ref="CO51:CU51"/>
    <mergeCell ref="CV51:DD51"/>
    <mergeCell ref="DE51:DM51"/>
    <mergeCell ref="DN51:DT51"/>
    <mergeCell ref="DU51:EA51"/>
    <mergeCell ref="EB51:EH51"/>
    <mergeCell ref="EI50:EO50"/>
    <mergeCell ref="EP50:EY50"/>
    <mergeCell ref="A51:AM51"/>
    <mergeCell ref="AN51:AU51"/>
    <mergeCell ref="AV51:BA51"/>
    <mergeCell ref="BB51:BJ51"/>
    <mergeCell ref="BK51:BS51"/>
    <mergeCell ref="BT51:BZ51"/>
    <mergeCell ref="CA51:CG51"/>
    <mergeCell ref="CH51:CN51"/>
    <mergeCell ref="CO50:CU50"/>
    <mergeCell ref="CV50:DD50"/>
    <mergeCell ref="DE50:DM50"/>
    <mergeCell ref="DN50:DT50"/>
    <mergeCell ref="DU50:EA50"/>
    <mergeCell ref="EB50:EH50"/>
    <mergeCell ref="EP48:EY48"/>
    <mergeCell ref="A49:EY49"/>
    <mergeCell ref="A50:AM50"/>
    <mergeCell ref="AN50:AU50"/>
    <mergeCell ref="AV50:BA50"/>
    <mergeCell ref="BB50:BJ50"/>
    <mergeCell ref="BK50:BS50"/>
    <mergeCell ref="BT50:BZ50"/>
    <mergeCell ref="CA50:CG50"/>
    <mergeCell ref="CH50:CN50"/>
    <mergeCell ref="CV48:DD48"/>
    <mergeCell ref="DE48:DM48"/>
    <mergeCell ref="DN48:DT48"/>
    <mergeCell ref="DU48:EA48"/>
    <mergeCell ref="EB48:EH48"/>
    <mergeCell ref="EI48:EO48"/>
    <mergeCell ref="EP47:EY47"/>
    <mergeCell ref="A48:AM48"/>
    <mergeCell ref="AN48:AU48"/>
    <mergeCell ref="AV48:BA48"/>
    <mergeCell ref="BB48:BJ48"/>
    <mergeCell ref="BK48:BS48"/>
    <mergeCell ref="BT48:BZ48"/>
    <mergeCell ref="CA48:CG48"/>
    <mergeCell ref="CH48:CN48"/>
    <mergeCell ref="CO48:CU48"/>
    <mergeCell ref="CV47:DD47"/>
    <mergeCell ref="DE47:DM47"/>
    <mergeCell ref="DN47:DT47"/>
    <mergeCell ref="DU47:EA47"/>
    <mergeCell ref="EB47:EH47"/>
    <mergeCell ref="EI47:EO47"/>
    <mergeCell ref="EP46:EY46"/>
    <mergeCell ref="A47:AM47"/>
    <mergeCell ref="AN47:AU47"/>
    <mergeCell ref="AV47:BA47"/>
    <mergeCell ref="BB47:BJ47"/>
    <mergeCell ref="BK47:BS47"/>
    <mergeCell ref="BT47:BZ47"/>
    <mergeCell ref="CA47:CG47"/>
    <mergeCell ref="CH47:CN47"/>
    <mergeCell ref="CO47:CU47"/>
    <mergeCell ref="CV46:DD46"/>
    <mergeCell ref="DE46:DM46"/>
    <mergeCell ref="DN46:DT46"/>
    <mergeCell ref="DU46:EA46"/>
    <mergeCell ref="EB46:EH46"/>
    <mergeCell ref="EI46:EO46"/>
    <mergeCell ref="EP45:EY45"/>
    <mergeCell ref="A46:AM46"/>
    <mergeCell ref="AN46:AU46"/>
    <mergeCell ref="AV46:BA46"/>
    <mergeCell ref="BB46:BJ46"/>
    <mergeCell ref="BK46:BS46"/>
    <mergeCell ref="BT46:BZ46"/>
    <mergeCell ref="CA46:CG46"/>
    <mergeCell ref="CH46:CN46"/>
    <mergeCell ref="CO46:CU46"/>
    <mergeCell ref="CV45:DD45"/>
    <mergeCell ref="DE45:DM45"/>
    <mergeCell ref="DN45:DT45"/>
    <mergeCell ref="DU45:EA45"/>
    <mergeCell ref="EB45:EH45"/>
    <mergeCell ref="EI45:EO45"/>
    <mergeCell ref="EP44:EY44"/>
    <mergeCell ref="A45:AM45"/>
    <mergeCell ref="AN45:AU45"/>
    <mergeCell ref="AV45:BA45"/>
    <mergeCell ref="BB45:BJ45"/>
    <mergeCell ref="BK45:BS45"/>
    <mergeCell ref="BT45:BZ45"/>
    <mergeCell ref="CA45:CG45"/>
    <mergeCell ref="CH45:CN45"/>
    <mergeCell ref="CO45:CU45"/>
    <mergeCell ref="CV44:DD44"/>
    <mergeCell ref="DE44:DM44"/>
    <mergeCell ref="DN44:DT44"/>
    <mergeCell ref="DU44:EA44"/>
    <mergeCell ref="EB44:EH44"/>
    <mergeCell ref="EI44:EO44"/>
    <mergeCell ref="EP43:EY43"/>
    <mergeCell ref="A44:AM44"/>
    <mergeCell ref="AN44:AU44"/>
    <mergeCell ref="AV44:BA44"/>
    <mergeCell ref="BB44:BJ44"/>
    <mergeCell ref="BK44:BS44"/>
    <mergeCell ref="BT44:BZ44"/>
    <mergeCell ref="CA44:CG44"/>
    <mergeCell ref="CH44:CN44"/>
    <mergeCell ref="CO44:CU44"/>
    <mergeCell ref="CV43:DD43"/>
    <mergeCell ref="DE43:DM43"/>
    <mergeCell ref="DN43:DT43"/>
    <mergeCell ref="DU43:EA43"/>
    <mergeCell ref="EB43:EH43"/>
    <mergeCell ref="EI43:EO43"/>
    <mergeCell ref="EP42:EY42"/>
    <mergeCell ref="A43:AM43"/>
    <mergeCell ref="AN43:AU43"/>
    <mergeCell ref="AV43:BA43"/>
    <mergeCell ref="BB43:BJ43"/>
    <mergeCell ref="BK43:BS43"/>
    <mergeCell ref="BT43:BZ43"/>
    <mergeCell ref="CA43:CG43"/>
    <mergeCell ref="CH43:CN43"/>
    <mergeCell ref="CO43:CU43"/>
    <mergeCell ref="CV42:DD42"/>
    <mergeCell ref="DE42:DM42"/>
    <mergeCell ref="DN42:DT42"/>
    <mergeCell ref="DU42:EA42"/>
    <mergeCell ref="EB42:EH42"/>
    <mergeCell ref="EI42:EO42"/>
    <mergeCell ref="EP41:EY41"/>
    <mergeCell ref="A42:AM42"/>
    <mergeCell ref="AN42:AU42"/>
    <mergeCell ref="AV42:BA42"/>
    <mergeCell ref="BB42:BJ42"/>
    <mergeCell ref="BK42:BS42"/>
    <mergeCell ref="BT42:BZ42"/>
    <mergeCell ref="CA42:CG42"/>
    <mergeCell ref="CH42:CN42"/>
    <mergeCell ref="CO42:CU42"/>
    <mergeCell ref="CV41:DD41"/>
    <mergeCell ref="DE41:DM41"/>
    <mergeCell ref="DN41:DT41"/>
    <mergeCell ref="DU41:EA41"/>
    <mergeCell ref="EB41:EH41"/>
    <mergeCell ref="EI41:EO41"/>
    <mergeCell ref="EP40:EY40"/>
    <mergeCell ref="A41:AM41"/>
    <mergeCell ref="AN41:AU41"/>
    <mergeCell ref="AV41:BA41"/>
    <mergeCell ref="BB41:BJ41"/>
    <mergeCell ref="BK41:BS41"/>
    <mergeCell ref="BT41:BZ41"/>
    <mergeCell ref="CA41:CG41"/>
    <mergeCell ref="CH41:CN41"/>
    <mergeCell ref="CO41:CU41"/>
    <mergeCell ref="CV40:DD40"/>
    <mergeCell ref="DE40:DM40"/>
    <mergeCell ref="DN40:DT40"/>
    <mergeCell ref="DU40:EA40"/>
    <mergeCell ref="EB40:EH40"/>
    <mergeCell ref="EI40:EO40"/>
    <mergeCell ref="EP39:EY39"/>
    <mergeCell ref="A40:AM40"/>
    <mergeCell ref="AN40:AU40"/>
    <mergeCell ref="AV40:BA40"/>
    <mergeCell ref="BB40:BJ40"/>
    <mergeCell ref="BK40:BS40"/>
    <mergeCell ref="BT40:BZ40"/>
    <mergeCell ref="CA40:CG40"/>
    <mergeCell ref="CH40:CN40"/>
    <mergeCell ref="CO40:CU40"/>
    <mergeCell ref="CV39:DD39"/>
    <mergeCell ref="DE39:DM39"/>
    <mergeCell ref="DN39:DT39"/>
    <mergeCell ref="DU39:EA39"/>
    <mergeCell ref="EB39:EH39"/>
    <mergeCell ref="EI39:EO39"/>
    <mergeCell ref="EP38:EY38"/>
    <mergeCell ref="A39:AM39"/>
    <mergeCell ref="AN39:AU39"/>
    <mergeCell ref="AV39:BA39"/>
    <mergeCell ref="BB39:BJ39"/>
    <mergeCell ref="BK39:BS39"/>
    <mergeCell ref="BT39:BZ39"/>
    <mergeCell ref="CA39:CG39"/>
    <mergeCell ref="CH39:CN39"/>
    <mergeCell ref="CO39:CU39"/>
    <mergeCell ref="CV38:DD38"/>
    <mergeCell ref="DE38:DM38"/>
    <mergeCell ref="DN38:DT38"/>
    <mergeCell ref="DU38:EA38"/>
    <mergeCell ref="EB38:EH38"/>
    <mergeCell ref="EI38:EO38"/>
    <mergeCell ref="EP37:EY37"/>
    <mergeCell ref="A38:AM38"/>
    <mergeCell ref="AN38:AU38"/>
    <mergeCell ref="AV38:BA38"/>
    <mergeCell ref="BB38:BJ38"/>
    <mergeCell ref="BK38:BS38"/>
    <mergeCell ref="BT38:BZ38"/>
    <mergeCell ref="CA38:CG38"/>
    <mergeCell ref="CH38:CN38"/>
    <mergeCell ref="CO38:CU38"/>
    <mergeCell ref="CV37:DD37"/>
    <mergeCell ref="DE37:DM37"/>
    <mergeCell ref="DN37:DT37"/>
    <mergeCell ref="DU37:EA37"/>
    <mergeCell ref="EB37:EH37"/>
    <mergeCell ref="EI37:EO37"/>
    <mergeCell ref="EP36:EY36"/>
    <mergeCell ref="A37:AM37"/>
    <mergeCell ref="AN37:AU37"/>
    <mergeCell ref="AV37:BA37"/>
    <mergeCell ref="BB37:BJ37"/>
    <mergeCell ref="BK37:BS37"/>
    <mergeCell ref="BT37:BZ37"/>
    <mergeCell ref="CA37:CG37"/>
    <mergeCell ref="CH37:CN37"/>
    <mergeCell ref="CO37:CU37"/>
    <mergeCell ref="CV36:DD36"/>
    <mergeCell ref="DE36:DM36"/>
    <mergeCell ref="DN36:DT36"/>
    <mergeCell ref="DU36:EA36"/>
    <mergeCell ref="EB36:EH36"/>
    <mergeCell ref="EI36:EO36"/>
    <mergeCell ref="EP35:EY35"/>
    <mergeCell ref="A36:AM36"/>
    <mergeCell ref="AN36:AU36"/>
    <mergeCell ref="AV36:BA36"/>
    <mergeCell ref="BB36:BJ36"/>
    <mergeCell ref="BK36:BS36"/>
    <mergeCell ref="BT36:BZ36"/>
    <mergeCell ref="CA36:CG36"/>
    <mergeCell ref="CH36:CN36"/>
    <mergeCell ref="CO36:CU36"/>
    <mergeCell ref="CV35:DD35"/>
    <mergeCell ref="DE35:DM35"/>
    <mergeCell ref="DN35:DT35"/>
    <mergeCell ref="DU35:EA35"/>
    <mergeCell ref="EB35:EH35"/>
    <mergeCell ref="EI35:EO35"/>
    <mergeCell ref="EP34:EY34"/>
    <mergeCell ref="A35:AM35"/>
    <mergeCell ref="AN35:AU35"/>
    <mergeCell ref="AV35:BA35"/>
    <mergeCell ref="BB35:BJ35"/>
    <mergeCell ref="BK35:BS35"/>
    <mergeCell ref="BT35:BZ35"/>
    <mergeCell ref="CA35:CG35"/>
    <mergeCell ref="CH35:CN35"/>
    <mergeCell ref="CO35:CU35"/>
    <mergeCell ref="CV34:DD34"/>
    <mergeCell ref="DE34:DM34"/>
    <mergeCell ref="DN34:DT34"/>
    <mergeCell ref="DU34:EA34"/>
    <mergeCell ref="EB34:EH34"/>
    <mergeCell ref="EI34:EO34"/>
    <mergeCell ref="EP33:EY33"/>
    <mergeCell ref="A34:AM34"/>
    <mergeCell ref="AN34:AU34"/>
    <mergeCell ref="AV34:BA34"/>
    <mergeCell ref="BB34:BJ34"/>
    <mergeCell ref="BK34:BS34"/>
    <mergeCell ref="BT34:BZ34"/>
    <mergeCell ref="CA34:CG34"/>
    <mergeCell ref="CH34:CN34"/>
    <mergeCell ref="CO34:CU34"/>
    <mergeCell ref="CV33:DD33"/>
    <mergeCell ref="DE33:DM33"/>
    <mergeCell ref="DN33:DT33"/>
    <mergeCell ref="DU33:EA33"/>
    <mergeCell ref="EB33:EH33"/>
    <mergeCell ref="EI33:EO33"/>
    <mergeCell ref="EP32:EY32"/>
    <mergeCell ref="A33:AM33"/>
    <mergeCell ref="AN33:AU33"/>
    <mergeCell ref="AV33:BA33"/>
    <mergeCell ref="BB33:BJ33"/>
    <mergeCell ref="BK33:BS33"/>
    <mergeCell ref="BT33:BZ33"/>
    <mergeCell ref="CA33:CG33"/>
    <mergeCell ref="CH33:CN33"/>
    <mergeCell ref="CO33:CU33"/>
    <mergeCell ref="CV32:DD32"/>
    <mergeCell ref="DE32:DM32"/>
    <mergeCell ref="DN32:DT32"/>
    <mergeCell ref="DU32:EA32"/>
    <mergeCell ref="EB32:EH32"/>
    <mergeCell ref="EI32:EO32"/>
    <mergeCell ref="EP31:EY31"/>
    <mergeCell ref="A32:AM32"/>
    <mergeCell ref="AN32:AU32"/>
    <mergeCell ref="AV32:BA32"/>
    <mergeCell ref="BB32:BJ32"/>
    <mergeCell ref="BK32:BS32"/>
    <mergeCell ref="BT32:BZ32"/>
    <mergeCell ref="CA32:CG32"/>
    <mergeCell ref="CH32:CN32"/>
    <mergeCell ref="CO32:CU32"/>
    <mergeCell ref="CV31:DD31"/>
    <mergeCell ref="DE31:DM31"/>
    <mergeCell ref="DN31:DT31"/>
    <mergeCell ref="DU31:EA31"/>
    <mergeCell ref="EB31:EH31"/>
    <mergeCell ref="EI31:EO31"/>
    <mergeCell ref="EP30:EY30"/>
    <mergeCell ref="A31:AM31"/>
    <mergeCell ref="AN31:AU31"/>
    <mergeCell ref="AV31:BA31"/>
    <mergeCell ref="BB31:BJ31"/>
    <mergeCell ref="BK31:BS31"/>
    <mergeCell ref="BT31:BZ31"/>
    <mergeCell ref="CA31:CG31"/>
    <mergeCell ref="CH31:CN31"/>
    <mergeCell ref="CO31:CU31"/>
    <mergeCell ref="CV30:DD30"/>
    <mergeCell ref="DE30:DM30"/>
    <mergeCell ref="DN30:DT30"/>
    <mergeCell ref="DU30:EA30"/>
    <mergeCell ref="EB30:EH30"/>
    <mergeCell ref="EI30:EO30"/>
    <mergeCell ref="EP29:EY29"/>
    <mergeCell ref="A30:AM30"/>
    <mergeCell ref="AN30:AU30"/>
    <mergeCell ref="AV30:BA30"/>
    <mergeCell ref="BB30:BJ30"/>
    <mergeCell ref="BK30:BS30"/>
    <mergeCell ref="BT30:BZ30"/>
    <mergeCell ref="CA30:CG30"/>
    <mergeCell ref="CH30:CN30"/>
    <mergeCell ref="CO30:CU30"/>
    <mergeCell ref="CV29:DD29"/>
    <mergeCell ref="DE29:DM29"/>
    <mergeCell ref="DN29:DT29"/>
    <mergeCell ref="DU29:EA29"/>
    <mergeCell ref="EB29:EH29"/>
    <mergeCell ref="EI29:EO29"/>
    <mergeCell ref="EP28:EY28"/>
    <mergeCell ref="A29:AM29"/>
    <mergeCell ref="AN29:AU29"/>
    <mergeCell ref="AV29:BA29"/>
    <mergeCell ref="BB29:BJ29"/>
    <mergeCell ref="BK29:BS29"/>
    <mergeCell ref="BT29:BZ29"/>
    <mergeCell ref="CA29:CG29"/>
    <mergeCell ref="CH29:CN29"/>
    <mergeCell ref="CO29:CU29"/>
    <mergeCell ref="CV28:DD28"/>
    <mergeCell ref="DE28:DM28"/>
    <mergeCell ref="DN28:DT28"/>
    <mergeCell ref="DU28:EA28"/>
    <mergeCell ref="EB28:EH28"/>
    <mergeCell ref="EI28:EO28"/>
    <mergeCell ref="EP27:EY27"/>
    <mergeCell ref="A28:AM28"/>
    <mergeCell ref="AN28:AU28"/>
    <mergeCell ref="AV28:BA28"/>
    <mergeCell ref="BB28:BJ28"/>
    <mergeCell ref="BK28:BS28"/>
    <mergeCell ref="BT28:BZ28"/>
    <mergeCell ref="CA28:CG28"/>
    <mergeCell ref="CH28:CN28"/>
    <mergeCell ref="CO28:CU28"/>
    <mergeCell ref="CV27:DD27"/>
    <mergeCell ref="DE27:DM27"/>
    <mergeCell ref="DN27:DT27"/>
    <mergeCell ref="DU27:EA27"/>
    <mergeCell ref="EB27:EH27"/>
    <mergeCell ref="EI27:EO27"/>
    <mergeCell ref="EP26:EY26"/>
    <mergeCell ref="A27:AM27"/>
    <mergeCell ref="AN27:AU27"/>
    <mergeCell ref="AV27:BA27"/>
    <mergeCell ref="BB27:BJ27"/>
    <mergeCell ref="BK27:BS27"/>
    <mergeCell ref="BT27:BZ27"/>
    <mergeCell ref="CA27:CG27"/>
    <mergeCell ref="CH27:CN27"/>
    <mergeCell ref="CO27:CU27"/>
    <mergeCell ref="CV26:DD26"/>
    <mergeCell ref="DE26:DM26"/>
    <mergeCell ref="DN26:DT26"/>
    <mergeCell ref="DU26:EA26"/>
    <mergeCell ref="EB26:EH26"/>
    <mergeCell ref="EI26:EO26"/>
    <mergeCell ref="EP25:EY25"/>
    <mergeCell ref="A26:AM26"/>
    <mergeCell ref="AN26:AU26"/>
    <mergeCell ref="AV26:BA26"/>
    <mergeCell ref="BB26:BJ26"/>
    <mergeCell ref="BK26:BS26"/>
    <mergeCell ref="BT26:BZ26"/>
    <mergeCell ref="CA26:CG26"/>
    <mergeCell ref="CH26:CN26"/>
    <mergeCell ref="CO26:CU26"/>
    <mergeCell ref="CV25:DD25"/>
    <mergeCell ref="DE25:DM25"/>
    <mergeCell ref="DN25:DT25"/>
    <mergeCell ref="DU25:EA25"/>
    <mergeCell ref="EB25:EH25"/>
    <mergeCell ref="EI25:EO25"/>
    <mergeCell ref="EP24:EY24"/>
    <mergeCell ref="A25:AM25"/>
    <mergeCell ref="AN25:AU25"/>
    <mergeCell ref="AV25:BA25"/>
    <mergeCell ref="BB25:BJ25"/>
    <mergeCell ref="BK25:BS25"/>
    <mergeCell ref="BT25:BZ25"/>
    <mergeCell ref="CA25:CG25"/>
    <mergeCell ref="CH25:CN25"/>
    <mergeCell ref="CO25:CU25"/>
    <mergeCell ref="CV24:DD24"/>
    <mergeCell ref="DE24:DM24"/>
    <mergeCell ref="DN24:DT24"/>
    <mergeCell ref="DU24:EA24"/>
    <mergeCell ref="EB24:EH24"/>
    <mergeCell ref="EI24:EO24"/>
    <mergeCell ref="EP23:EY23"/>
    <mergeCell ref="A24:AM24"/>
    <mergeCell ref="AN24:AU24"/>
    <mergeCell ref="AV24:BA24"/>
    <mergeCell ref="BB24:BJ24"/>
    <mergeCell ref="BK24:BS24"/>
    <mergeCell ref="BT24:BZ24"/>
    <mergeCell ref="CA24:CG24"/>
    <mergeCell ref="CH24:CN24"/>
    <mergeCell ref="CO24:CU24"/>
    <mergeCell ref="CV23:DD23"/>
    <mergeCell ref="DE23:DM23"/>
    <mergeCell ref="DN23:DT23"/>
    <mergeCell ref="DU23:EA23"/>
    <mergeCell ref="EB23:EH23"/>
    <mergeCell ref="EI23:EO23"/>
    <mergeCell ref="EP22:EY22"/>
    <mergeCell ref="A23:AM23"/>
    <mergeCell ref="AN23:AU23"/>
    <mergeCell ref="AV23:BA23"/>
    <mergeCell ref="BB23:BJ23"/>
    <mergeCell ref="BK23:BS23"/>
    <mergeCell ref="BT23:BZ23"/>
    <mergeCell ref="CA23:CG23"/>
    <mergeCell ref="CH23:CN23"/>
    <mergeCell ref="CO23:CU23"/>
    <mergeCell ref="CV22:DD22"/>
    <mergeCell ref="DE22:DM22"/>
    <mergeCell ref="DN22:DT22"/>
    <mergeCell ref="DU22:EA22"/>
    <mergeCell ref="EB22:EH22"/>
    <mergeCell ref="EI22:EO22"/>
    <mergeCell ref="EP21:EY21"/>
    <mergeCell ref="A22:AM22"/>
    <mergeCell ref="AN22:AU22"/>
    <mergeCell ref="AV22:BA22"/>
    <mergeCell ref="BB22:BJ22"/>
    <mergeCell ref="BK22:BS22"/>
    <mergeCell ref="BT22:BZ22"/>
    <mergeCell ref="CA22:CG22"/>
    <mergeCell ref="CH22:CN22"/>
    <mergeCell ref="CO22:CU22"/>
    <mergeCell ref="CV21:DD21"/>
    <mergeCell ref="DE21:DM21"/>
    <mergeCell ref="DN21:DT21"/>
    <mergeCell ref="DU21:EA21"/>
    <mergeCell ref="EB21:EH21"/>
    <mergeCell ref="EI21:EO21"/>
    <mergeCell ref="EP20:EY20"/>
    <mergeCell ref="A21:AM21"/>
    <mergeCell ref="AN21:AU21"/>
    <mergeCell ref="AV21:BA21"/>
    <mergeCell ref="BB21:BJ21"/>
    <mergeCell ref="BK21:BS21"/>
    <mergeCell ref="BT21:BZ21"/>
    <mergeCell ref="CA21:CG21"/>
    <mergeCell ref="CH21:CN21"/>
    <mergeCell ref="CO21:CU21"/>
    <mergeCell ref="CV20:DD20"/>
    <mergeCell ref="DE20:DM20"/>
    <mergeCell ref="DN20:DT20"/>
    <mergeCell ref="DU20:EA20"/>
    <mergeCell ref="EB20:EH20"/>
    <mergeCell ref="EI20:EO20"/>
    <mergeCell ref="EP19:EY19"/>
    <mergeCell ref="A20:AM20"/>
    <mergeCell ref="AN20:AU20"/>
    <mergeCell ref="AV20:BA20"/>
    <mergeCell ref="BB20:BJ20"/>
    <mergeCell ref="BK20:BS20"/>
    <mergeCell ref="BT20:BZ20"/>
    <mergeCell ref="CA20:CG20"/>
    <mergeCell ref="CH20:CN20"/>
    <mergeCell ref="CO20:CU20"/>
    <mergeCell ref="CV19:DD19"/>
    <mergeCell ref="DE19:DM19"/>
    <mergeCell ref="DN19:DT19"/>
    <mergeCell ref="DU19:EA19"/>
    <mergeCell ref="EB19:EH19"/>
    <mergeCell ref="EI19:EO19"/>
    <mergeCell ref="EP18:EY18"/>
    <mergeCell ref="A19:AM19"/>
    <mergeCell ref="AN19:AU19"/>
    <mergeCell ref="AV19:BA19"/>
    <mergeCell ref="BB19:BJ19"/>
    <mergeCell ref="BK19:BS19"/>
    <mergeCell ref="BT19:BZ19"/>
    <mergeCell ref="CA19:CG19"/>
    <mergeCell ref="CH19:CN19"/>
    <mergeCell ref="CO19:CU19"/>
    <mergeCell ref="CV18:DD18"/>
    <mergeCell ref="DE18:DM18"/>
    <mergeCell ref="DN18:DT18"/>
    <mergeCell ref="DU18:EA18"/>
    <mergeCell ref="EB18:EH18"/>
    <mergeCell ref="EI18:EO18"/>
    <mergeCell ref="EP17:EY17"/>
    <mergeCell ref="A18:AM18"/>
    <mergeCell ref="AN18:AU18"/>
    <mergeCell ref="AV18:BA18"/>
    <mergeCell ref="BB18:BJ18"/>
    <mergeCell ref="BK18:BS18"/>
    <mergeCell ref="BT18:BZ18"/>
    <mergeCell ref="CA18:CG18"/>
    <mergeCell ref="CH18:CN18"/>
    <mergeCell ref="CO18:CU18"/>
    <mergeCell ref="CV17:DD17"/>
    <mergeCell ref="DE17:DM17"/>
    <mergeCell ref="DN17:DT17"/>
    <mergeCell ref="DU17:EA17"/>
    <mergeCell ref="EB17:EH17"/>
    <mergeCell ref="EI17:EO17"/>
    <mergeCell ref="EP16:EY16"/>
    <mergeCell ref="A17:AM17"/>
    <mergeCell ref="AN17:AU17"/>
    <mergeCell ref="AV17:BA17"/>
    <mergeCell ref="BB17:BJ17"/>
    <mergeCell ref="BK17:BS17"/>
    <mergeCell ref="BT17:BZ17"/>
    <mergeCell ref="CA17:CG17"/>
    <mergeCell ref="CH17:CN17"/>
    <mergeCell ref="CO17:CU17"/>
    <mergeCell ref="CV16:DD16"/>
    <mergeCell ref="DE16:DM16"/>
    <mergeCell ref="DN16:DT16"/>
    <mergeCell ref="DU16:EA16"/>
    <mergeCell ref="EB16:EH16"/>
    <mergeCell ref="EI16:EO16"/>
    <mergeCell ref="EP15:EY15"/>
    <mergeCell ref="A16:AM16"/>
    <mergeCell ref="AN16:AU16"/>
    <mergeCell ref="AV16:BA16"/>
    <mergeCell ref="BB16:BJ16"/>
    <mergeCell ref="BK16:BS16"/>
    <mergeCell ref="BT16:BZ16"/>
    <mergeCell ref="CA16:CG16"/>
    <mergeCell ref="CH16:CN16"/>
    <mergeCell ref="CO16:CU16"/>
    <mergeCell ref="CV15:DD15"/>
    <mergeCell ref="DE15:DM15"/>
    <mergeCell ref="DN15:DT15"/>
    <mergeCell ref="DU15:EA15"/>
    <mergeCell ref="EB15:EH15"/>
    <mergeCell ref="EI15:EO15"/>
    <mergeCell ref="EP14:EY14"/>
    <mergeCell ref="A15:AM15"/>
    <mergeCell ref="AN15:AU15"/>
    <mergeCell ref="AV15:BA15"/>
    <mergeCell ref="BB15:BJ15"/>
    <mergeCell ref="BK15:BS15"/>
    <mergeCell ref="BT15:BZ15"/>
    <mergeCell ref="CA15:CG15"/>
    <mergeCell ref="CH15:CN15"/>
    <mergeCell ref="CO15:CU15"/>
    <mergeCell ref="CV14:DD14"/>
    <mergeCell ref="DE14:DM14"/>
    <mergeCell ref="DN14:DT14"/>
    <mergeCell ref="DU14:EA14"/>
    <mergeCell ref="EB14:EH14"/>
    <mergeCell ref="EI14:EO14"/>
    <mergeCell ref="EP13:EY13"/>
    <mergeCell ref="A14:AM14"/>
    <mergeCell ref="AN14:AU14"/>
    <mergeCell ref="AV14:BA14"/>
    <mergeCell ref="BB14:BJ14"/>
    <mergeCell ref="BK14:BS14"/>
    <mergeCell ref="BT14:BZ14"/>
    <mergeCell ref="CA14:CG14"/>
    <mergeCell ref="CH14:CN14"/>
    <mergeCell ref="CO14:CU14"/>
    <mergeCell ref="CV13:DD13"/>
    <mergeCell ref="DE13:DM13"/>
    <mergeCell ref="DN13:DT13"/>
    <mergeCell ref="DU13:EA13"/>
    <mergeCell ref="EB13:EH13"/>
    <mergeCell ref="EI13:EO13"/>
    <mergeCell ref="EP12:EY12"/>
    <mergeCell ref="A13:AM13"/>
    <mergeCell ref="AN13:AU13"/>
    <mergeCell ref="AV13:BA13"/>
    <mergeCell ref="BB13:BJ13"/>
    <mergeCell ref="BK13:BS13"/>
    <mergeCell ref="BT13:BZ13"/>
    <mergeCell ref="CA13:CG13"/>
    <mergeCell ref="CH13:CN13"/>
    <mergeCell ref="CO13:CU13"/>
    <mergeCell ref="CV12:DD12"/>
    <mergeCell ref="DE12:DM12"/>
    <mergeCell ref="DN12:DT12"/>
    <mergeCell ref="DU12:EA12"/>
    <mergeCell ref="EB12:EH12"/>
    <mergeCell ref="EI12:EO12"/>
    <mergeCell ref="EP11:EY11"/>
    <mergeCell ref="A12:AM12"/>
    <mergeCell ref="AN12:AU12"/>
    <mergeCell ref="AV12:BA12"/>
    <mergeCell ref="BB12:BJ12"/>
    <mergeCell ref="BK12:BS12"/>
    <mergeCell ref="BT12:BZ12"/>
    <mergeCell ref="CA12:CG12"/>
    <mergeCell ref="CH12:CN12"/>
    <mergeCell ref="CO12:CU12"/>
    <mergeCell ref="CV11:DD11"/>
    <mergeCell ref="DE11:DM11"/>
    <mergeCell ref="DN11:DT11"/>
    <mergeCell ref="DU11:EA11"/>
    <mergeCell ref="EB11:EH11"/>
    <mergeCell ref="EI11:EO11"/>
    <mergeCell ref="EI10:EO10"/>
    <mergeCell ref="A11:AM11"/>
    <mergeCell ref="AN11:AU11"/>
    <mergeCell ref="AV11:BA11"/>
    <mergeCell ref="BB11:BJ11"/>
    <mergeCell ref="BK11:BS11"/>
    <mergeCell ref="BT11:BZ11"/>
    <mergeCell ref="CA11:CG11"/>
    <mergeCell ref="CH11:CN11"/>
    <mergeCell ref="CO11:CU11"/>
    <mergeCell ref="DE9:DM10"/>
    <mergeCell ref="DN9:EO9"/>
    <mergeCell ref="EP9:EY10"/>
    <mergeCell ref="BT10:BZ10"/>
    <mergeCell ref="CA10:CG10"/>
    <mergeCell ref="CH10:CN10"/>
    <mergeCell ref="CO10:CU10"/>
    <mergeCell ref="DN10:DT10"/>
    <mergeCell ref="DU10:EA10"/>
    <mergeCell ref="EB10:EH10"/>
    <mergeCell ref="A3:EY3"/>
    <mergeCell ref="A4:EY4"/>
    <mergeCell ref="DN6:EY6"/>
    <mergeCell ref="A9:AM10"/>
    <mergeCell ref="AN9:AU10"/>
    <mergeCell ref="AV9:BA10"/>
    <mergeCell ref="BB9:BJ10"/>
    <mergeCell ref="BK9:BS10"/>
    <mergeCell ref="BT9:CU9"/>
    <mergeCell ref="CV9:DD10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54" man="1"/>
  </rowBreaks>
  <ignoredErrors>
    <ignoredError sqref="A14:EY20 A22:EY35 A21:DT21 DV21:EY21 A49:EY50 A42:DT42 EJ42:EY42 A43:CU43 CW43:DD43 DO43:DT43 A44:CU44 CW44:DD44 DO44:DT44 A45:CU45 CW45:DD45 DO45:DT45 DV43:EY43 DV44:EY44 DV45:EY45 A52:EY58 A51:DT51 DV51:EY51 A12:BZ12 DV12:EO12 A13:DT13 DV13:EY13 A38:EY38 A36:DT36 DV36:EY36 A41:DT41 A39:BA39 A46:DT46 DV46:EY46 A47:CU47 CW47:DM47 CH12:DT12 A37:DT37 DV37:EY37 A40:DT40 DV40:EY40 DO47:DT47 EB47:EY47 EB42:EH42 A48:DM48 DV48:EY48 DV41:EY41 DO48:DT4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4"/>
  <sheetViews>
    <sheetView view="pageBreakPreview" zoomScaleSheetLayoutView="100" zoomScalePageLayoutView="0" workbookViewId="0" topLeftCell="A1">
      <selection activeCell="GJ26" sqref="GJ26:GY26"/>
    </sheetView>
  </sheetViews>
  <sheetFormatPr defaultColWidth="0.85546875" defaultRowHeight="15"/>
  <cols>
    <col min="1" max="16384" width="0.85546875" style="101" customWidth="1"/>
  </cols>
  <sheetData>
    <row r="1" s="99" customFormat="1" ht="11.25" customHeight="1">
      <c r="HP1" s="100" t="s">
        <v>216</v>
      </c>
    </row>
    <row r="2" ht="11.25" customHeight="1"/>
    <row r="3" spans="1:224" s="102" customFormat="1" ht="15">
      <c r="A3" s="309" t="s">
        <v>217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  <c r="BO3" s="310"/>
      <c r="BP3" s="310"/>
      <c r="BQ3" s="310"/>
      <c r="BR3" s="310"/>
      <c r="BS3" s="310"/>
      <c r="BT3" s="310"/>
      <c r="BU3" s="310"/>
      <c r="BV3" s="310"/>
      <c r="BW3" s="310"/>
      <c r="BX3" s="310"/>
      <c r="BY3" s="310"/>
      <c r="BZ3" s="310"/>
      <c r="CA3" s="310"/>
      <c r="CB3" s="310"/>
      <c r="CC3" s="310"/>
      <c r="CD3" s="310"/>
      <c r="CE3" s="310"/>
      <c r="CF3" s="310"/>
      <c r="CG3" s="310"/>
      <c r="CH3" s="310"/>
      <c r="CI3" s="310"/>
      <c r="CJ3" s="310"/>
      <c r="CK3" s="310"/>
      <c r="CL3" s="310"/>
      <c r="CM3" s="310"/>
      <c r="CN3" s="310"/>
      <c r="CO3" s="310"/>
      <c r="CP3" s="310"/>
      <c r="CQ3" s="310"/>
      <c r="CR3" s="310"/>
      <c r="CS3" s="310"/>
      <c r="CT3" s="310"/>
      <c r="CU3" s="310"/>
      <c r="CV3" s="310"/>
      <c r="CW3" s="310"/>
      <c r="CX3" s="310"/>
      <c r="CY3" s="310"/>
      <c r="CZ3" s="310"/>
      <c r="DA3" s="310"/>
      <c r="DB3" s="310"/>
      <c r="DC3" s="310"/>
      <c r="DD3" s="310"/>
      <c r="DE3" s="310"/>
      <c r="DF3" s="310"/>
      <c r="DG3" s="310"/>
      <c r="DH3" s="310"/>
      <c r="DI3" s="310"/>
      <c r="DJ3" s="310"/>
      <c r="DK3" s="310"/>
      <c r="DL3" s="310"/>
      <c r="DM3" s="310"/>
      <c r="DN3" s="310"/>
      <c r="DO3" s="310"/>
      <c r="DP3" s="310"/>
      <c r="DQ3" s="310"/>
      <c r="DR3" s="310"/>
      <c r="DS3" s="310"/>
      <c r="DT3" s="310"/>
      <c r="DU3" s="310"/>
      <c r="DV3" s="310"/>
      <c r="DW3" s="310"/>
      <c r="DX3" s="310"/>
      <c r="DY3" s="310"/>
      <c r="DZ3" s="310"/>
      <c r="EA3" s="310"/>
      <c r="EB3" s="310"/>
      <c r="EC3" s="310"/>
      <c r="ED3" s="310"/>
      <c r="EE3" s="310"/>
      <c r="EF3" s="310"/>
      <c r="EG3" s="310"/>
      <c r="EH3" s="310"/>
      <c r="EI3" s="310"/>
      <c r="EJ3" s="310"/>
      <c r="EK3" s="310"/>
      <c r="EL3" s="310"/>
      <c r="EM3" s="310"/>
      <c r="EN3" s="310"/>
      <c r="EO3" s="310"/>
      <c r="EP3" s="310"/>
      <c r="EQ3" s="310"/>
      <c r="ER3" s="310"/>
      <c r="ES3" s="310"/>
      <c r="ET3" s="310"/>
      <c r="EU3" s="310"/>
      <c r="EV3" s="310"/>
      <c r="EW3" s="310"/>
      <c r="EX3" s="310"/>
      <c r="EY3" s="310"/>
      <c r="EZ3" s="310"/>
      <c r="FA3" s="310"/>
      <c r="FB3" s="310"/>
      <c r="FC3" s="310"/>
      <c r="FD3" s="310"/>
      <c r="FE3" s="310"/>
      <c r="FF3" s="310"/>
      <c r="FG3" s="310"/>
      <c r="FH3" s="310"/>
      <c r="FI3" s="310"/>
      <c r="FJ3" s="310"/>
      <c r="FK3" s="310"/>
      <c r="FL3" s="310"/>
      <c r="FM3" s="310"/>
      <c r="FN3" s="310"/>
      <c r="FO3" s="310"/>
      <c r="FP3" s="310"/>
      <c r="FQ3" s="310"/>
      <c r="FR3" s="310"/>
      <c r="FS3" s="310"/>
      <c r="FT3" s="310"/>
      <c r="FU3" s="310"/>
      <c r="FV3" s="310"/>
      <c r="FW3" s="310"/>
      <c r="FX3" s="310"/>
      <c r="FY3" s="310"/>
      <c r="FZ3" s="310"/>
      <c r="GA3" s="310"/>
      <c r="GB3" s="310"/>
      <c r="GC3" s="310"/>
      <c r="GD3" s="310"/>
      <c r="GE3" s="310"/>
      <c r="GF3" s="310"/>
      <c r="GG3" s="310"/>
      <c r="GH3" s="310"/>
      <c r="GI3" s="310"/>
      <c r="GJ3" s="310"/>
      <c r="GK3" s="310"/>
      <c r="GL3" s="310"/>
      <c r="GM3" s="310"/>
      <c r="GN3" s="310"/>
      <c r="GO3" s="310"/>
      <c r="GP3" s="310"/>
      <c r="GQ3" s="310"/>
      <c r="GR3" s="310"/>
      <c r="GS3" s="310"/>
      <c r="GT3" s="310"/>
      <c r="GU3" s="310"/>
      <c r="GV3" s="310"/>
      <c r="GW3" s="310"/>
      <c r="GX3" s="310"/>
      <c r="GY3" s="310"/>
      <c r="GZ3" s="310"/>
      <c r="HA3" s="310"/>
      <c r="HB3" s="310"/>
      <c r="HC3" s="310"/>
      <c r="HD3" s="310"/>
      <c r="HE3" s="310"/>
      <c r="HF3" s="310"/>
      <c r="HG3" s="310"/>
      <c r="HH3" s="310"/>
      <c r="HI3" s="310"/>
      <c r="HJ3" s="310"/>
      <c r="HK3" s="310"/>
      <c r="HL3" s="310"/>
      <c r="HM3" s="310"/>
      <c r="HN3" s="310"/>
      <c r="HO3" s="310"/>
      <c r="HP3" s="310"/>
    </row>
    <row r="4" spans="1:224" s="102" customFormat="1" ht="15">
      <c r="A4" s="310" t="s">
        <v>218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310"/>
      <c r="CT4" s="310"/>
      <c r="CU4" s="310"/>
      <c r="CV4" s="310"/>
      <c r="CW4" s="310"/>
      <c r="CX4" s="310"/>
      <c r="CY4" s="310"/>
      <c r="CZ4" s="310"/>
      <c r="DA4" s="310"/>
      <c r="DB4" s="310"/>
      <c r="DC4" s="310"/>
      <c r="DD4" s="310"/>
      <c r="DE4" s="310"/>
      <c r="DF4" s="310"/>
      <c r="DG4" s="310"/>
      <c r="DH4" s="310"/>
      <c r="DI4" s="310"/>
      <c r="DJ4" s="310"/>
      <c r="DK4" s="310"/>
      <c r="DL4" s="310"/>
      <c r="DM4" s="310"/>
      <c r="DN4" s="310"/>
      <c r="DO4" s="310"/>
      <c r="DP4" s="310"/>
      <c r="DQ4" s="310"/>
      <c r="DR4" s="310"/>
      <c r="DS4" s="310"/>
      <c r="DT4" s="310"/>
      <c r="DU4" s="310"/>
      <c r="DV4" s="310"/>
      <c r="DW4" s="310"/>
      <c r="DX4" s="310"/>
      <c r="DY4" s="310"/>
      <c r="DZ4" s="310"/>
      <c r="EA4" s="310"/>
      <c r="EB4" s="310"/>
      <c r="EC4" s="310"/>
      <c r="ED4" s="310"/>
      <c r="EE4" s="310"/>
      <c r="EF4" s="310"/>
      <c r="EG4" s="310"/>
      <c r="EH4" s="310"/>
      <c r="EI4" s="310"/>
      <c r="EJ4" s="310"/>
      <c r="EK4" s="310"/>
      <c r="EL4" s="310"/>
      <c r="EM4" s="310"/>
      <c r="EN4" s="310"/>
      <c r="EO4" s="310"/>
      <c r="EP4" s="310"/>
      <c r="EQ4" s="310"/>
      <c r="ER4" s="310"/>
      <c r="ES4" s="310"/>
      <c r="ET4" s="310"/>
      <c r="EU4" s="310"/>
      <c r="EV4" s="310"/>
      <c r="EW4" s="310"/>
      <c r="EX4" s="310"/>
      <c r="EY4" s="310"/>
      <c r="EZ4" s="310"/>
      <c r="FA4" s="310"/>
      <c r="FB4" s="310"/>
      <c r="FC4" s="310"/>
      <c r="FD4" s="310"/>
      <c r="FE4" s="310"/>
      <c r="FF4" s="310"/>
      <c r="FG4" s="310"/>
      <c r="FH4" s="310"/>
      <c r="FI4" s="310"/>
      <c r="FJ4" s="310"/>
      <c r="FK4" s="310"/>
      <c r="FL4" s="310"/>
      <c r="FM4" s="310"/>
      <c r="FN4" s="310"/>
      <c r="FO4" s="310"/>
      <c r="FP4" s="310"/>
      <c r="FQ4" s="310"/>
      <c r="FR4" s="310"/>
      <c r="FS4" s="310"/>
      <c r="FT4" s="310"/>
      <c r="FU4" s="310"/>
      <c r="FV4" s="310"/>
      <c r="FW4" s="310"/>
      <c r="FX4" s="310"/>
      <c r="FY4" s="310"/>
      <c r="FZ4" s="310"/>
      <c r="GA4" s="310"/>
      <c r="GB4" s="310"/>
      <c r="GC4" s="310"/>
      <c r="GD4" s="310"/>
      <c r="GE4" s="310"/>
      <c r="GF4" s="310"/>
      <c r="GG4" s="310"/>
      <c r="GH4" s="310"/>
      <c r="GI4" s="310"/>
      <c r="GJ4" s="310"/>
      <c r="GK4" s="310"/>
      <c r="GL4" s="310"/>
      <c r="GM4" s="310"/>
      <c r="GN4" s="310"/>
      <c r="GO4" s="310"/>
      <c r="GP4" s="310"/>
      <c r="GQ4" s="310"/>
      <c r="GR4" s="310"/>
      <c r="GS4" s="310"/>
      <c r="GT4" s="310"/>
      <c r="GU4" s="310"/>
      <c r="GV4" s="310"/>
      <c r="GW4" s="310"/>
      <c r="GX4" s="310"/>
      <c r="GY4" s="310"/>
      <c r="GZ4" s="310"/>
      <c r="HA4" s="310"/>
      <c r="HB4" s="310"/>
      <c r="HC4" s="310"/>
      <c r="HD4" s="310"/>
      <c r="HE4" s="310"/>
      <c r="HF4" s="310"/>
      <c r="HG4" s="310"/>
      <c r="HH4" s="310"/>
      <c r="HI4" s="310"/>
      <c r="HJ4" s="310"/>
      <c r="HK4" s="310"/>
      <c r="HL4" s="310"/>
      <c r="HM4" s="310"/>
      <c r="HN4" s="310"/>
      <c r="HO4" s="310"/>
      <c r="HP4" s="310"/>
    </row>
    <row r="5" spans="1:224" ht="12.75">
      <c r="A5" s="101" t="s">
        <v>219</v>
      </c>
      <c r="S5" s="477" t="s">
        <v>365</v>
      </c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FT5" s="311"/>
      <c r="FU5" s="311"/>
      <c r="FV5" s="311"/>
      <c r="FW5" s="311"/>
      <c r="FX5" s="311"/>
      <c r="FY5" s="311"/>
      <c r="FZ5" s="311"/>
      <c r="GA5" s="311"/>
      <c r="GB5" s="311"/>
      <c r="GC5" s="311"/>
      <c r="GD5" s="311"/>
      <c r="GE5" s="311"/>
      <c r="GF5" s="311"/>
      <c r="GG5" s="311"/>
      <c r="GH5" s="311"/>
      <c r="GI5" s="311"/>
      <c r="GJ5" s="311"/>
      <c r="GK5" s="311"/>
      <c r="GL5" s="311"/>
      <c r="GM5" s="311"/>
      <c r="GN5" s="311"/>
      <c r="GO5" s="311"/>
      <c r="GP5" s="311"/>
      <c r="GQ5" s="311"/>
      <c r="GR5" s="311"/>
      <c r="GS5" s="311"/>
      <c r="GT5" s="311"/>
      <c r="GU5" s="311"/>
      <c r="GV5" s="311"/>
      <c r="GW5" s="311"/>
      <c r="GX5" s="311"/>
      <c r="GY5" s="311"/>
      <c r="GZ5" s="311"/>
      <c r="HA5" s="311"/>
      <c r="HB5" s="311"/>
      <c r="HC5" s="311"/>
      <c r="HD5" s="311"/>
      <c r="HE5" s="311"/>
      <c r="HF5" s="311"/>
      <c r="HG5" s="311"/>
      <c r="HH5" s="311"/>
      <c r="HI5" s="311"/>
      <c r="HJ5" s="311"/>
      <c r="HK5" s="311"/>
      <c r="HL5" s="311"/>
      <c r="HM5" s="311"/>
      <c r="HN5" s="311"/>
      <c r="HO5" s="311"/>
      <c r="HP5" s="311"/>
    </row>
    <row r="6" ht="11.25" customHeight="1"/>
    <row r="7" ht="11.25" customHeight="1"/>
    <row r="8" spans="1:224" s="103" customFormat="1" ht="11.25" customHeight="1">
      <c r="A8" s="312" t="s">
        <v>220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 t="s">
        <v>221</v>
      </c>
      <c r="AM8" s="312"/>
      <c r="AN8" s="312"/>
      <c r="AO8" s="312"/>
      <c r="AP8" s="312"/>
      <c r="AQ8" s="312"/>
      <c r="AR8" s="312"/>
      <c r="AS8" s="312"/>
      <c r="AT8" s="312"/>
      <c r="AU8" s="312"/>
      <c r="AV8" s="312" t="s">
        <v>222</v>
      </c>
      <c r="AW8" s="312"/>
      <c r="AX8" s="312"/>
      <c r="AY8" s="312"/>
      <c r="AZ8" s="312"/>
      <c r="BA8" s="312"/>
      <c r="BB8" s="312"/>
      <c r="BC8" s="312"/>
      <c r="BD8" s="312" t="s">
        <v>223</v>
      </c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 t="s">
        <v>224</v>
      </c>
      <c r="BS8" s="312"/>
      <c r="BT8" s="312"/>
      <c r="BU8" s="312"/>
      <c r="BV8" s="312"/>
      <c r="BW8" s="312"/>
      <c r="BX8" s="312"/>
      <c r="BY8" s="312"/>
      <c r="BZ8" s="312"/>
      <c r="CA8" s="312"/>
      <c r="CB8" s="312"/>
      <c r="CC8" s="312"/>
      <c r="CD8" s="312"/>
      <c r="CE8" s="312"/>
      <c r="CF8" s="312" t="s">
        <v>225</v>
      </c>
      <c r="CG8" s="312"/>
      <c r="CH8" s="312"/>
      <c r="CI8" s="312"/>
      <c r="CJ8" s="312"/>
      <c r="CK8" s="312"/>
      <c r="CL8" s="312"/>
      <c r="CM8" s="312"/>
      <c r="CN8" s="312"/>
      <c r="CO8" s="312"/>
      <c r="CP8" s="312"/>
      <c r="CQ8" s="312"/>
      <c r="CR8" s="312"/>
      <c r="CS8" s="312"/>
      <c r="CT8" s="312"/>
      <c r="CU8" s="312"/>
      <c r="CV8" s="312"/>
      <c r="CW8" s="312"/>
      <c r="CX8" s="312"/>
      <c r="CY8" s="312"/>
      <c r="CZ8" s="312"/>
      <c r="DA8" s="312"/>
      <c r="DB8" s="312"/>
      <c r="DC8" s="312"/>
      <c r="DD8" s="312"/>
      <c r="DE8" s="312"/>
      <c r="DF8" s="312"/>
      <c r="DG8" s="312"/>
      <c r="DH8" s="312"/>
      <c r="DI8" s="312"/>
      <c r="DJ8" s="312"/>
      <c r="DK8" s="312"/>
      <c r="DL8" s="312"/>
      <c r="DM8" s="312"/>
      <c r="DN8" s="312"/>
      <c r="DO8" s="312"/>
      <c r="DP8" s="312"/>
      <c r="DQ8" s="312"/>
      <c r="DR8" s="312"/>
      <c r="DS8" s="312"/>
      <c r="DT8" s="312"/>
      <c r="DU8" s="312"/>
      <c r="DV8" s="312"/>
      <c r="DW8" s="312"/>
      <c r="DX8" s="312"/>
      <c r="DY8" s="312"/>
      <c r="DZ8" s="312"/>
      <c r="EA8" s="312"/>
      <c r="EB8" s="312" t="s">
        <v>226</v>
      </c>
      <c r="EC8" s="312"/>
      <c r="ED8" s="312"/>
      <c r="EE8" s="312"/>
      <c r="EF8" s="312"/>
      <c r="EG8" s="312"/>
      <c r="EH8" s="312"/>
      <c r="EI8" s="312"/>
      <c r="EJ8" s="312"/>
      <c r="EK8" s="312"/>
      <c r="EL8" s="312"/>
      <c r="EM8" s="312"/>
      <c r="EN8" s="312"/>
      <c r="EO8" s="312"/>
      <c r="EP8" s="312" t="s">
        <v>227</v>
      </c>
      <c r="EQ8" s="312"/>
      <c r="ER8" s="312"/>
      <c r="ES8" s="312"/>
      <c r="ET8" s="312"/>
      <c r="EU8" s="312"/>
      <c r="EV8" s="312"/>
      <c r="EW8" s="312"/>
      <c r="EX8" s="312"/>
      <c r="EY8" s="312"/>
      <c r="EZ8" s="312"/>
      <c r="FA8" s="312"/>
      <c r="FB8" s="312"/>
      <c r="FC8" s="312"/>
      <c r="FD8" s="312" t="s">
        <v>228</v>
      </c>
      <c r="FE8" s="312"/>
      <c r="FF8" s="312"/>
      <c r="FG8" s="312"/>
      <c r="FH8" s="312"/>
      <c r="FI8" s="312"/>
      <c r="FJ8" s="312"/>
      <c r="FK8" s="312"/>
      <c r="FL8" s="312"/>
      <c r="FM8" s="312"/>
      <c r="FN8" s="312"/>
      <c r="FO8" s="312"/>
      <c r="FP8" s="312"/>
      <c r="FQ8" s="312"/>
      <c r="FR8" s="312"/>
      <c r="FS8" s="312"/>
      <c r="FT8" s="312"/>
      <c r="FU8" s="312"/>
      <c r="FV8" s="312"/>
      <c r="FW8" s="312"/>
      <c r="FX8" s="312"/>
      <c r="FY8" s="312"/>
      <c r="FZ8" s="312"/>
      <c r="GA8" s="312"/>
      <c r="GB8" s="312"/>
      <c r="GC8" s="312"/>
      <c r="GD8" s="312"/>
      <c r="GE8" s="312"/>
      <c r="GF8" s="312"/>
      <c r="GG8" s="312"/>
      <c r="GH8" s="312"/>
      <c r="GI8" s="312"/>
      <c r="GJ8" s="312"/>
      <c r="GK8" s="312"/>
      <c r="GL8" s="312"/>
      <c r="GM8" s="312"/>
      <c r="GN8" s="312"/>
      <c r="GO8" s="312"/>
      <c r="GP8" s="312"/>
      <c r="GQ8" s="312"/>
      <c r="GR8" s="312"/>
      <c r="GS8" s="312"/>
      <c r="GT8" s="312"/>
      <c r="GU8" s="312"/>
      <c r="GV8" s="312"/>
      <c r="GW8" s="312"/>
      <c r="GX8" s="312"/>
      <c r="GY8" s="312"/>
      <c r="GZ8" s="312" t="s">
        <v>229</v>
      </c>
      <c r="HA8" s="312"/>
      <c r="HB8" s="312"/>
      <c r="HC8" s="312"/>
      <c r="HD8" s="312"/>
      <c r="HE8" s="312"/>
      <c r="HF8" s="312"/>
      <c r="HG8" s="312"/>
      <c r="HH8" s="312"/>
      <c r="HI8" s="312"/>
      <c r="HJ8" s="312"/>
      <c r="HK8" s="312"/>
      <c r="HL8" s="312"/>
      <c r="HM8" s="312"/>
      <c r="HN8" s="312"/>
      <c r="HO8" s="312"/>
      <c r="HP8" s="312"/>
    </row>
    <row r="9" spans="1:224" s="103" customFormat="1" ht="90" customHeight="1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2"/>
      <c r="CD9" s="312"/>
      <c r="CE9" s="312"/>
      <c r="CF9" s="312" t="s">
        <v>230</v>
      </c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2" t="s">
        <v>173</v>
      </c>
      <c r="CW9" s="312"/>
      <c r="CX9" s="312"/>
      <c r="CY9" s="312"/>
      <c r="CZ9" s="312"/>
      <c r="DA9" s="312"/>
      <c r="DB9" s="312"/>
      <c r="DC9" s="312"/>
      <c r="DD9" s="312"/>
      <c r="DE9" s="312"/>
      <c r="DF9" s="312"/>
      <c r="DG9" s="312"/>
      <c r="DH9" s="312"/>
      <c r="DI9" s="312"/>
      <c r="DJ9" s="312"/>
      <c r="DK9" s="312"/>
      <c r="DL9" s="312" t="s">
        <v>231</v>
      </c>
      <c r="DM9" s="312"/>
      <c r="DN9" s="312"/>
      <c r="DO9" s="312"/>
      <c r="DP9" s="312"/>
      <c r="DQ9" s="312"/>
      <c r="DR9" s="312"/>
      <c r="DS9" s="312"/>
      <c r="DT9" s="312"/>
      <c r="DU9" s="312"/>
      <c r="DV9" s="312"/>
      <c r="DW9" s="312"/>
      <c r="DX9" s="312"/>
      <c r="DY9" s="312"/>
      <c r="DZ9" s="312"/>
      <c r="EA9" s="312"/>
      <c r="EB9" s="312"/>
      <c r="EC9" s="312"/>
      <c r="ED9" s="312"/>
      <c r="EE9" s="312"/>
      <c r="EF9" s="312"/>
      <c r="EG9" s="312"/>
      <c r="EH9" s="312"/>
      <c r="EI9" s="312"/>
      <c r="EJ9" s="312"/>
      <c r="EK9" s="312"/>
      <c r="EL9" s="312"/>
      <c r="EM9" s="312"/>
      <c r="EN9" s="312"/>
      <c r="EO9" s="312"/>
      <c r="EP9" s="312"/>
      <c r="EQ9" s="312"/>
      <c r="ER9" s="312"/>
      <c r="ES9" s="312"/>
      <c r="ET9" s="312"/>
      <c r="EU9" s="312"/>
      <c r="EV9" s="312"/>
      <c r="EW9" s="312"/>
      <c r="EX9" s="312"/>
      <c r="EY9" s="312"/>
      <c r="EZ9" s="312"/>
      <c r="FA9" s="312"/>
      <c r="FB9" s="312"/>
      <c r="FC9" s="312"/>
      <c r="FD9" s="312" t="s">
        <v>230</v>
      </c>
      <c r="FE9" s="312"/>
      <c r="FF9" s="312"/>
      <c r="FG9" s="312"/>
      <c r="FH9" s="312"/>
      <c r="FI9" s="312"/>
      <c r="FJ9" s="312"/>
      <c r="FK9" s="312"/>
      <c r="FL9" s="312"/>
      <c r="FM9" s="312"/>
      <c r="FN9" s="312"/>
      <c r="FO9" s="312"/>
      <c r="FP9" s="312"/>
      <c r="FQ9" s="312"/>
      <c r="FR9" s="312"/>
      <c r="FS9" s="312"/>
      <c r="FT9" s="312" t="s">
        <v>173</v>
      </c>
      <c r="FU9" s="312"/>
      <c r="FV9" s="312"/>
      <c r="FW9" s="312"/>
      <c r="FX9" s="312"/>
      <c r="FY9" s="312"/>
      <c r="FZ9" s="312"/>
      <c r="GA9" s="312"/>
      <c r="GB9" s="312"/>
      <c r="GC9" s="312"/>
      <c r="GD9" s="312"/>
      <c r="GE9" s="312"/>
      <c r="GF9" s="312"/>
      <c r="GG9" s="312"/>
      <c r="GH9" s="312"/>
      <c r="GI9" s="312"/>
      <c r="GJ9" s="312" t="s">
        <v>231</v>
      </c>
      <c r="GK9" s="312"/>
      <c r="GL9" s="312"/>
      <c r="GM9" s="312"/>
      <c r="GN9" s="312"/>
      <c r="GO9" s="312"/>
      <c r="GP9" s="312"/>
      <c r="GQ9" s="312"/>
      <c r="GR9" s="312"/>
      <c r="GS9" s="312"/>
      <c r="GT9" s="312"/>
      <c r="GU9" s="312"/>
      <c r="GV9" s="312"/>
      <c r="GW9" s="312"/>
      <c r="GX9" s="312"/>
      <c r="GY9" s="312"/>
      <c r="GZ9" s="312"/>
      <c r="HA9" s="312"/>
      <c r="HB9" s="312"/>
      <c r="HC9" s="312"/>
      <c r="HD9" s="312"/>
      <c r="HE9" s="312"/>
      <c r="HF9" s="312"/>
      <c r="HG9" s="312"/>
      <c r="HH9" s="312"/>
      <c r="HI9" s="312"/>
      <c r="HJ9" s="312"/>
      <c r="HK9" s="312"/>
      <c r="HL9" s="312"/>
      <c r="HM9" s="312"/>
      <c r="HN9" s="312"/>
      <c r="HO9" s="312"/>
      <c r="HP9" s="312"/>
    </row>
    <row r="10" spans="1:224" s="104" customFormat="1" ht="10.5">
      <c r="A10" s="313">
        <v>1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5"/>
      <c r="AL10" s="316">
        <v>2</v>
      </c>
      <c r="AM10" s="316"/>
      <c r="AN10" s="316"/>
      <c r="AO10" s="316"/>
      <c r="AP10" s="316"/>
      <c r="AQ10" s="316"/>
      <c r="AR10" s="316"/>
      <c r="AS10" s="316"/>
      <c r="AT10" s="316"/>
      <c r="AU10" s="316"/>
      <c r="AV10" s="316">
        <v>3</v>
      </c>
      <c r="AW10" s="316"/>
      <c r="AX10" s="316"/>
      <c r="AY10" s="316"/>
      <c r="AZ10" s="316"/>
      <c r="BA10" s="316"/>
      <c r="BB10" s="316"/>
      <c r="BC10" s="316"/>
      <c r="BD10" s="316">
        <v>4</v>
      </c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>
        <v>5</v>
      </c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>
        <v>6</v>
      </c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>
        <v>7</v>
      </c>
      <c r="CW10" s="316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/>
      <c r="DK10" s="316"/>
      <c r="DL10" s="316">
        <v>8</v>
      </c>
      <c r="DM10" s="316"/>
      <c r="DN10" s="316"/>
      <c r="DO10" s="316"/>
      <c r="DP10" s="316"/>
      <c r="DQ10" s="316"/>
      <c r="DR10" s="316"/>
      <c r="DS10" s="316"/>
      <c r="DT10" s="316"/>
      <c r="DU10" s="316"/>
      <c r="DV10" s="316"/>
      <c r="DW10" s="316"/>
      <c r="DX10" s="316"/>
      <c r="DY10" s="316"/>
      <c r="DZ10" s="316"/>
      <c r="EA10" s="316"/>
      <c r="EB10" s="316">
        <v>9</v>
      </c>
      <c r="EC10" s="316"/>
      <c r="ED10" s="316"/>
      <c r="EE10" s="316"/>
      <c r="EF10" s="316"/>
      <c r="EG10" s="316"/>
      <c r="EH10" s="316"/>
      <c r="EI10" s="316"/>
      <c r="EJ10" s="316"/>
      <c r="EK10" s="316"/>
      <c r="EL10" s="316"/>
      <c r="EM10" s="316"/>
      <c r="EN10" s="316"/>
      <c r="EO10" s="316"/>
      <c r="EP10" s="313">
        <v>10</v>
      </c>
      <c r="EQ10" s="314"/>
      <c r="ER10" s="314"/>
      <c r="ES10" s="314"/>
      <c r="ET10" s="314"/>
      <c r="EU10" s="314"/>
      <c r="EV10" s="314"/>
      <c r="EW10" s="314"/>
      <c r="EX10" s="314"/>
      <c r="EY10" s="314"/>
      <c r="EZ10" s="314"/>
      <c r="FA10" s="314"/>
      <c r="FB10" s="314"/>
      <c r="FC10" s="315"/>
      <c r="FD10" s="313">
        <v>11</v>
      </c>
      <c r="FE10" s="314"/>
      <c r="FF10" s="314"/>
      <c r="FG10" s="314"/>
      <c r="FH10" s="314"/>
      <c r="FI10" s="314"/>
      <c r="FJ10" s="314"/>
      <c r="FK10" s="314"/>
      <c r="FL10" s="314"/>
      <c r="FM10" s="314"/>
      <c r="FN10" s="314"/>
      <c r="FO10" s="314"/>
      <c r="FP10" s="314"/>
      <c r="FQ10" s="314"/>
      <c r="FR10" s="314"/>
      <c r="FS10" s="315"/>
      <c r="FT10" s="313">
        <v>12</v>
      </c>
      <c r="FU10" s="314"/>
      <c r="FV10" s="314"/>
      <c r="FW10" s="314"/>
      <c r="FX10" s="314"/>
      <c r="FY10" s="314"/>
      <c r="FZ10" s="314"/>
      <c r="GA10" s="314"/>
      <c r="GB10" s="314"/>
      <c r="GC10" s="314"/>
      <c r="GD10" s="314"/>
      <c r="GE10" s="314"/>
      <c r="GF10" s="314"/>
      <c r="GG10" s="314"/>
      <c r="GH10" s="314"/>
      <c r="GI10" s="315"/>
      <c r="GJ10" s="313">
        <v>13</v>
      </c>
      <c r="GK10" s="314"/>
      <c r="GL10" s="314"/>
      <c r="GM10" s="314"/>
      <c r="GN10" s="314"/>
      <c r="GO10" s="314"/>
      <c r="GP10" s="314"/>
      <c r="GQ10" s="314"/>
      <c r="GR10" s="314"/>
      <c r="GS10" s="314"/>
      <c r="GT10" s="314"/>
      <c r="GU10" s="314"/>
      <c r="GV10" s="314"/>
      <c r="GW10" s="314"/>
      <c r="GX10" s="314"/>
      <c r="GY10" s="315"/>
      <c r="GZ10" s="316">
        <v>14</v>
      </c>
      <c r="HA10" s="316"/>
      <c r="HB10" s="316"/>
      <c r="HC10" s="316"/>
      <c r="HD10" s="316"/>
      <c r="HE10" s="316"/>
      <c r="HF10" s="316"/>
      <c r="HG10" s="316"/>
      <c r="HH10" s="316"/>
      <c r="HI10" s="316"/>
      <c r="HJ10" s="316"/>
      <c r="HK10" s="316"/>
      <c r="HL10" s="316"/>
      <c r="HM10" s="316"/>
      <c r="HN10" s="316"/>
      <c r="HO10" s="316"/>
      <c r="HP10" s="316"/>
    </row>
    <row r="11" spans="1:224" s="106" customFormat="1" ht="9.75" customHeight="1">
      <c r="A11" s="105"/>
      <c r="B11" s="357" t="s">
        <v>232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8"/>
      <c r="AL11" s="326" t="s">
        <v>1</v>
      </c>
      <c r="AM11" s="327"/>
      <c r="AN11" s="327"/>
      <c r="AO11" s="327"/>
      <c r="AP11" s="327"/>
      <c r="AQ11" s="327"/>
      <c r="AR11" s="327"/>
      <c r="AS11" s="327"/>
      <c r="AT11" s="327"/>
      <c r="AU11" s="328"/>
      <c r="AV11" s="335" t="s">
        <v>233</v>
      </c>
      <c r="AW11" s="336"/>
      <c r="AX11" s="336"/>
      <c r="AY11" s="336"/>
      <c r="AZ11" s="336"/>
      <c r="BA11" s="336"/>
      <c r="BB11" s="336"/>
      <c r="BC11" s="337"/>
      <c r="BD11" s="317">
        <v>4237852</v>
      </c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9"/>
      <c r="BR11" s="317">
        <v>4237852</v>
      </c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9"/>
      <c r="CF11" s="317">
        <v>263623</v>
      </c>
      <c r="CG11" s="318"/>
      <c r="CH11" s="318"/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9"/>
      <c r="CV11" s="317">
        <v>452</v>
      </c>
      <c r="CW11" s="318"/>
      <c r="CX11" s="318"/>
      <c r="CY11" s="318"/>
      <c r="CZ11" s="318"/>
      <c r="DA11" s="318"/>
      <c r="DB11" s="318"/>
      <c r="DC11" s="318"/>
      <c r="DD11" s="318"/>
      <c r="DE11" s="318"/>
      <c r="DF11" s="318"/>
      <c r="DG11" s="318"/>
      <c r="DH11" s="318"/>
      <c r="DI11" s="318"/>
      <c r="DJ11" s="318"/>
      <c r="DK11" s="319"/>
      <c r="DL11" s="317">
        <v>3973777</v>
      </c>
      <c r="DM11" s="318"/>
      <c r="DN11" s="318"/>
      <c r="DO11" s="318"/>
      <c r="DP11" s="318"/>
      <c r="DQ11" s="318"/>
      <c r="DR11" s="318"/>
      <c r="DS11" s="318"/>
      <c r="DT11" s="318"/>
      <c r="DU11" s="318"/>
      <c r="DV11" s="318"/>
      <c r="DW11" s="318"/>
      <c r="DX11" s="318"/>
      <c r="DY11" s="318"/>
      <c r="DZ11" s="318"/>
      <c r="EA11" s="319"/>
      <c r="EB11" s="317">
        <v>5107442</v>
      </c>
      <c r="EC11" s="318"/>
      <c r="ED11" s="318"/>
      <c r="EE11" s="318"/>
      <c r="EF11" s="318"/>
      <c r="EG11" s="318"/>
      <c r="EH11" s="318"/>
      <c r="EI11" s="318"/>
      <c r="EJ11" s="318"/>
      <c r="EK11" s="318"/>
      <c r="EL11" s="318"/>
      <c r="EM11" s="318"/>
      <c r="EN11" s="318"/>
      <c r="EO11" s="319"/>
      <c r="EP11" s="317">
        <v>5107442</v>
      </c>
      <c r="EQ11" s="318"/>
      <c r="ER11" s="318"/>
      <c r="ES11" s="318"/>
      <c r="ET11" s="318"/>
      <c r="EU11" s="318"/>
      <c r="EV11" s="318"/>
      <c r="EW11" s="318"/>
      <c r="EX11" s="318"/>
      <c r="EY11" s="318"/>
      <c r="EZ11" s="318"/>
      <c r="FA11" s="318"/>
      <c r="FB11" s="318"/>
      <c r="FC11" s="319"/>
      <c r="FD11" s="317">
        <v>248667</v>
      </c>
      <c r="FE11" s="318"/>
      <c r="FF11" s="318"/>
      <c r="FG11" s="318"/>
      <c r="FH11" s="318"/>
      <c r="FI11" s="318"/>
      <c r="FJ11" s="318"/>
      <c r="FK11" s="318"/>
      <c r="FL11" s="318"/>
      <c r="FM11" s="318"/>
      <c r="FN11" s="318"/>
      <c r="FO11" s="318"/>
      <c r="FP11" s="318"/>
      <c r="FQ11" s="318"/>
      <c r="FR11" s="318"/>
      <c r="FS11" s="319"/>
      <c r="FT11" s="317">
        <v>94127.00664</v>
      </c>
      <c r="FU11" s="318"/>
      <c r="FV11" s="318"/>
      <c r="FW11" s="318"/>
      <c r="FX11" s="318"/>
      <c r="FY11" s="318"/>
      <c r="FZ11" s="318"/>
      <c r="GA11" s="318"/>
      <c r="GB11" s="318"/>
      <c r="GC11" s="318"/>
      <c r="GD11" s="318"/>
      <c r="GE11" s="318"/>
      <c r="GF11" s="318"/>
      <c r="GG11" s="318"/>
      <c r="GH11" s="318"/>
      <c r="GI11" s="319"/>
      <c r="GJ11" s="317">
        <v>4764647.99336</v>
      </c>
      <c r="GK11" s="318"/>
      <c r="GL11" s="318"/>
      <c r="GM11" s="318"/>
      <c r="GN11" s="318"/>
      <c r="GO11" s="318"/>
      <c r="GP11" s="318"/>
      <c r="GQ11" s="318"/>
      <c r="GR11" s="318"/>
      <c r="GS11" s="318"/>
      <c r="GT11" s="318"/>
      <c r="GU11" s="318"/>
      <c r="GV11" s="318"/>
      <c r="GW11" s="318"/>
      <c r="GX11" s="318"/>
      <c r="GY11" s="319"/>
      <c r="GZ11" s="344"/>
      <c r="HA11" s="345"/>
      <c r="HB11" s="345"/>
      <c r="HC11" s="345"/>
      <c r="HD11" s="345"/>
      <c r="HE11" s="345"/>
      <c r="HF11" s="345"/>
      <c r="HG11" s="345"/>
      <c r="HH11" s="345"/>
      <c r="HI11" s="345"/>
      <c r="HJ11" s="345"/>
      <c r="HK11" s="345"/>
      <c r="HL11" s="345"/>
      <c r="HM11" s="345"/>
      <c r="HN11" s="345"/>
      <c r="HO11" s="345"/>
      <c r="HP11" s="346"/>
    </row>
    <row r="12" spans="1:224" s="106" customFormat="1" ht="9.75" customHeight="1">
      <c r="A12" s="107"/>
      <c r="B12" s="353" t="s">
        <v>234</v>
      </c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4"/>
      <c r="AL12" s="329"/>
      <c r="AM12" s="330"/>
      <c r="AN12" s="330"/>
      <c r="AO12" s="330"/>
      <c r="AP12" s="330"/>
      <c r="AQ12" s="330"/>
      <c r="AR12" s="330"/>
      <c r="AS12" s="330"/>
      <c r="AT12" s="330"/>
      <c r="AU12" s="331"/>
      <c r="AV12" s="338"/>
      <c r="AW12" s="339"/>
      <c r="AX12" s="339"/>
      <c r="AY12" s="339"/>
      <c r="AZ12" s="339"/>
      <c r="BA12" s="339"/>
      <c r="BB12" s="339"/>
      <c r="BC12" s="340"/>
      <c r="BD12" s="320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2"/>
      <c r="BR12" s="320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2"/>
      <c r="CF12" s="320"/>
      <c r="CG12" s="321"/>
      <c r="CH12" s="321"/>
      <c r="CI12" s="321"/>
      <c r="CJ12" s="321"/>
      <c r="CK12" s="321"/>
      <c r="CL12" s="321"/>
      <c r="CM12" s="321"/>
      <c r="CN12" s="321"/>
      <c r="CO12" s="321"/>
      <c r="CP12" s="321"/>
      <c r="CQ12" s="321"/>
      <c r="CR12" s="321"/>
      <c r="CS12" s="321"/>
      <c r="CT12" s="321"/>
      <c r="CU12" s="322"/>
      <c r="CV12" s="320"/>
      <c r="CW12" s="321"/>
      <c r="CX12" s="321"/>
      <c r="CY12" s="321"/>
      <c r="CZ12" s="321"/>
      <c r="DA12" s="321"/>
      <c r="DB12" s="321"/>
      <c r="DC12" s="321"/>
      <c r="DD12" s="321"/>
      <c r="DE12" s="321"/>
      <c r="DF12" s="321"/>
      <c r="DG12" s="321"/>
      <c r="DH12" s="321"/>
      <c r="DI12" s="321"/>
      <c r="DJ12" s="321"/>
      <c r="DK12" s="322"/>
      <c r="DL12" s="320"/>
      <c r="DM12" s="321"/>
      <c r="DN12" s="321"/>
      <c r="DO12" s="321"/>
      <c r="DP12" s="321"/>
      <c r="DQ12" s="321"/>
      <c r="DR12" s="321"/>
      <c r="DS12" s="321"/>
      <c r="DT12" s="321"/>
      <c r="DU12" s="321"/>
      <c r="DV12" s="321"/>
      <c r="DW12" s="321"/>
      <c r="DX12" s="321"/>
      <c r="DY12" s="321"/>
      <c r="DZ12" s="321"/>
      <c r="EA12" s="322"/>
      <c r="EB12" s="320"/>
      <c r="EC12" s="321"/>
      <c r="ED12" s="321"/>
      <c r="EE12" s="321"/>
      <c r="EF12" s="321"/>
      <c r="EG12" s="321"/>
      <c r="EH12" s="321"/>
      <c r="EI12" s="321"/>
      <c r="EJ12" s="321"/>
      <c r="EK12" s="321"/>
      <c r="EL12" s="321"/>
      <c r="EM12" s="321"/>
      <c r="EN12" s="321"/>
      <c r="EO12" s="322"/>
      <c r="EP12" s="320"/>
      <c r="EQ12" s="321"/>
      <c r="ER12" s="321"/>
      <c r="ES12" s="321"/>
      <c r="ET12" s="321"/>
      <c r="EU12" s="321"/>
      <c r="EV12" s="321"/>
      <c r="EW12" s="321"/>
      <c r="EX12" s="321"/>
      <c r="EY12" s="321"/>
      <c r="EZ12" s="321"/>
      <c r="FA12" s="321"/>
      <c r="FB12" s="321"/>
      <c r="FC12" s="322"/>
      <c r="FD12" s="320"/>
      <c r="FE12" s="321"/>
      <c r="FF12" s="321"/>
      <c r="FG12" s="321"/>
      <c r="FH12" s="321"/>
      <c r="FI12" s="321"/>
      <c r="FJ12" s="321"/>
      <c r="FK12" s="321"/>
      <c r="FL12" s="321"/>
      <c r="FM12" s="321"/>
      <c r="FN12" s="321"/>
      <c r="FO12" s="321"/>
      <c r="FP12" s="321"/>
      <c r="FQ12" s="321"/>
      <c r="FR12" s="321"/>
      <c r="FS12" s="322"/>
      <c r="FT12" s="320"/>
      <c r="FU12" s="321"/>
      <c r="FV12" s="321"/>
      <c r="FW12" s="321"/>
      <c r="FX12" s="321"/>
      <c r="FY12" s="321"/>
      <c r="FZ12" s="321"/>
      <c r="GA12" s="321"/>
      <c r="GB12" s="321"/>
      <c r="GC12" s="321"/>
      <c r="GD12" s="321"/>
      <c r="GE12" s="321"/>
      <c r="GF12" s="321"/>
      <c r="GG12" s="321"/>
      <c r="GH12" s="321"/>
      <c r="GI12" s="322"/>
      <c r="GJ12" s="320"/>
      <c r="GK12" s="321"/>
      <c r="GL12" s="321"/>
      <c r="GM12" s="321"/>
      <c r="GN12" s="321"/>
      <c r="GO12" s="321"/>
      <c r="GP12" s="321"/>
      <c r="GQ12" s="321"/>
      <c r="GR12" s="321"/>
      <c r="GS12" s="321"/>
      <c r="GT12" s="321"/>
      <c r="GU12" s="321"/>
      <c r="GV12" s="321"/>
      <c r="GW12" s="321"/>
      <c r="GX12" s="321"/>
      <c r="GY12" s="322"/>
      <c r="GZ12" s="347"/>
      <c r="HA12" s="348"/>
      <c r="HB12" s="348"/>
      <c r="HC12" s="348"/>
      <c r="HD12" s="348"/>
      <c r="HE12" s="348"/>
      <c r="HF12" s="348"/>
      <c r="HG12" s="348"/>
      <c r="HH12" s="348"/>
      <c r="HI12" s="348"/>
      <c r="HJ12" s="348"/>
      <c r="HK12" s="348"/>
      <c r="HL12" s="348"/>
      <c r="HM12" s="348"/>
      <c r="HN12" s="348"/>
      <c r="HO12" s="348"/>
      <c r="HP12" s="349"/>
    </row>
    <row r="13" spans="1:224" s="106" customFormat="1" ht="9.75" customHeight="1">
      <c r="A13" s="107"/>
      <c r="B13" s="353" t="s">
        <v>235</v>
      </c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4"/>
      <c r="AL13" s="329"/>
      <c r="AM13" s="330"/>
      <c r="AN13" s="330"/>
      <c r="AO13" s="330"/>
      <c r="AP13" s="330"/>
      <c r="AQ13" s="330"/>
      <c r="AR13" s="330"/>
      <c r="AS13" s="330"/>
      <c r="AT13" s="330"/>
      <c r="AU13" s="331"/>
      <c r="AV13" s="338"/>
      <c r="AW13" s="339"/>
      <c r="AX13" s="339"/>
      <c r="AY13" s="339"/>
      <c r="AZ13" s="339"/>
      <c r="BA13" s="339"/>
      <c r="BB13" s="339"/>
      <c r="BC13" s="340"/>
      <c r="BD13" s="320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2"/>
      <c r="BR13" s="320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  <c r="CC13" s="321"/>
      <c r="CD13" s="321"/>
      <c r="CE13" s="322"/>
      <c r="CF13" s="320"/>
      <c r="CG13" s="321"/>
      <c r="CH13" s="321"/>
      <c r="CI13" s="321"/>
      <c r="CJ13" s="321"/>
      <c r="CK13" s="321"/>
      <c r="CL13" s="321"/>
      <c r="CM13" s="321"/>
      <c r="CN13" s="321"/>
      <c r="CO13" s="321"/>
      <c r="CP13" s="321"/>
      <c r="CQ13" s="321"/>
      <c r="CR13" s="321"/>
      <c r="CS13" s="321"/>
      <c r="CT13" s="321"/>
      <c r="CU13" s="322"/>
      <c r="CV13" s="320"/>
      <c r="CW13" s="321"/>
      <c r="CX13" s="321"/>
      <c r="CY13" s="321"/>
      <c r="CZ13" s="321"/>
      <c r="DA13" s="321"/>
      <c r="DB13" s="321"/>
      <c r="DC13" s="321"/>
      <c r="DD13" s="321"/>
      <c r="DE13" s="321"/>
      <c r="DF13" s="321"/>
      <c r="DG13" s="321"/>
      <c r="DH13" s="321"/>
      <c r="DI13" s="321"/>
      <c r="DJ13" s="321"/>
      <c r="DK13" s="322"/>
      <c r="DL13" s="320"/>
      <c r="DM13" s="321"/>
      <c r="DN13" s="321"/>
      <c r="DO13" s="321"/>
      <c r="DP13" s="321"/>
      <c r="DQ13" s="321"/>
      <c r="DR13" s="321"/>
      <c r="DS13" s="321"/>
      <c r="DT13" s="321"/>
      <c r="DU13" s="321"/>
      <c r="DV13" s="321"/>
      <c r="DW13" s="321"/>
      <c r="DX13" s="321"/>
      <c r="DY13" s="321"/>
      <c r="DZ13" s="321"/>
      <c r="EA13" s="322"/>
      <c r="EB13" s="320"/>
      <c r="EC13" s="321"/>
      <c r="ED13" s="321"/>
      <c r="EE13" s="321"/>
      <c r="EF13" s="321"/>
      <c r="EG13" s="321"/>
      <c r="EH13" s="321"/>
      <c r="EI13" s="321"/>
      <c r="EJ13" s="321"/>
      <c r="EK13" s="321"/>
      <c r="EL13" s="321"/>
      <c r="EM13" s="321"/>
      <c r="EN13" s="321"/>
      <c r="EO13" s="322"/>
      <c r="EP13" s="320"/>
      <c r="EQ13" s="321"/>
      <c r="ER13" s="321"/>
      <c r="ES13" s="321"/>
      <c r="ET13" s="321"/>
      <c r="EU13" s="321"/>
      <c r="EV13" s="321"/>
      <c r="EW13" s="321"/>
      <c r="EX13" s="321"/>
      <c r="EY13" s="321"/>
      <c r="EZ13" s="321"/>
      <c r="FA13" s="321"/>
      <c r="FB13" s="321"/>
      <c r="FC13" s="322"/>
      <c r="FD13" s="320"/>
      <c r="FE13" s="321"/>
      <c r="FF13" s="321"/>
      <c r="FG13" s="321"/>
      <c r="FH13" s="321"/>
      <c r="FI13" s="321"/>
      <c r="FJ13" s="321"/>
      <c r="FK13" s="321"/>
      <c r="FL13" s="321"/>
      <c r="FM13" s="321"/>
      <c r="FN13" s="321"/>
      <c r="FO13" s="321"/>
      <c r="FP13" s="321"/>
      <c r="FQ13" s="321"/>
      <c r="FR13" s="321"/>
      <c r="FS13" s="322"/>
      <c r="FT13" s="320"/>
      <c r="FU13" s="321"/>
      <c r="FV13" s="321"/>
      <c r="FW13" s="321"/>
      <c r="FX13" s="321"/>
      <c r="FY13" s="321"/>
      <c r="FZ13" s="321"/>
      <c r="GA13" s="321"/>
      <c r="GB13" s="321"/>
      <c r="GC13" s="321"/>
      <c r="GD13" s="321"/>
      <c r="GE13" s="321"/>
      <c r="GF13" s="321"/>
      <c r="GG13" s="321"/>
      <c r="GH13" s="321"/>
      <c r="GI13" s="322"/>
      <c r="GJ13" s="320"/>
      <c r="GK13" s="321"/>
      <c r="GL13" s="321"/>
      <c r="GM13" s="321"/>
      <c r="GN13" s="321"/>
      <c r="GO13" s="321"/>
      <c r="GP13" s="321"/>
      <c r="GQ13" s="321"/>
      <c r="GR13" s="321"/>
      <c r="GS13" s="321"/>
      <c r="GT13" s="321"/>
      <c r="GU13" s="321"/>
      <c r="GV13" s="321"/>
      <c r="GW13" s="321"/>
      <c r="GX13" s="321"/>
      <c r="GY13" s="322"/>
      <c r="GZ13" s="347"/>
      <c r="HA13" s="348"/>
      <c r="HB13" s="348"/>
      <c r="HC13" s="348"/>
      <c r="HD13" s="348"/>
      <c r="HE13" s="348"/>
      <c r="HF13" s="348"/>
      <c r="HG13" s="348"/>
      <c r="HH13" s="348"/>
      <c r="HI13" s="348"/>
      <c r="HJ13" s="348"/>
      <c r="HK13" s="348"/>
      <c r="HL13" s="348"/>
      <c r="HM13" s="348"/>
      <c r="HN13" s="348"/>
      <c r="HO13" s="348"/>
      <c r="HP13" s="349"/>
    </row>
    <row r="14" spans="1:224" s="106" customFormat="1" ht="9.75" customHeight="1">
      <c r="A14" s="108"/>
      <c r="B14" s="355" t="s">
        <v>236</v>
      </c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6"/>
      <c r="AL14" s="332"/>
      <c r="AM14" s="333"/>
      <c r="AN14" s="333"/>
      <c r="AO14" s="333"/>
      <c r="AP14" s="333"/>
      <c r="AQ14" s="333"/>
      <c r="AR14" s="333"/>
      <c r="AS14" s="333"/>
      <c r="AT14" s="333"/>
      <c r="AU14" s="334"/>
      <c r="AV14" s="341"/>
      <c r="AW14" s="342"/>
      <c r="AX14" s="342"/>
      <c r="AY14" s="342"/>
      <c r="AZ14" s="342"/>
      <c r="BA14" s="342"/>
      <c r="BB14" s="342"/>
      <c r="BC14" s="343"/>
      <c r="BD14" s="323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5"/>
      <c r="BR14" s="323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5"/>
      <c r="CF14" s="323"/>
      <c r="CG14" s="324"/>
      <c r="CH14" s="324"/>
      <c r="CI14" s="324"/>
      <c r="CJ14" s="324"/>
      <c r="CK14" s="324"/>
      <c r="CL14" s="324"/>
      <c r="CM14" s="324"/>
      <c r="CN14" s="324"/>
      <c r="CO14" s="324"/>
      <c r="CP14" s="324"/>
      <c r="CQ14" s="324"/>
      <c r="CR14" s="324"/>
      <c r="CS14" s="324"/>
      <c r="CT14" s="324"/>
      <c r="CU14" s="325"/>
      <c r="CV14" s="323"/>
      <c r="CW14" s="324"/>
      <c r="CX14" s="324"/>
      <c r="CY14" s="324"/>
      <c r="CZ14" s="324"/>
      <c r="DA14" s="324"/>
      <c r="DB14" s="324"/>
      <c r="DC14" s="324"/>
      <c r="DD14" s="324"/>
      <c r="DE14" s="324"/>
      <c r="DF14" s="324"/>
      <c r="DG14" s="324"/>
      <c r="DH14" s="324"/>
      <c r="DI14" s="324"/>
      <c r="DJ14" s="324"/>
      <c r="DK14" s="325"/>
      <c r="DL14" s="323"/>
      <c r="DM14" s="324"/>
      <c r="DN14" s="324"/>
      <c r="DO14" s="324"/>
      <c r="DP14" s="324"/>
      <c r="DQ14" s="324"/>
      <c r="DR14" s="324"/>
      <c r="DS14" s="324"/>
      <c r="DT14" s="324"/>
      <c r="DU14" s="324"/>
      <c r="DV14" s="324"/>
      <c r="DW14" s="324"/>
      <c r="DX14" s="324"/>
      <c r="DY14" s="324"/>
      <c r="DZ14" s="324"/>
      <c r="EA14" s="325"/>
      <c r="EB14" s="323"/>
      <c r="EC14" s="324"/>
      <c r="ED14" s="324"/>
      <c r="EE14" s="324"/>
      <c r="EF14" s="324"/>
      <c r="EG14" s="324"/>
      <c r="EH14" s="324"/>
      <c r="EI14" s="324"/>
      <c r="EJ14" s="324"/>
      <c r="EK14" s="324"/>
      <c r="EL14" s="324"/>
      <c r="EM14" s="324"/>
      <c r="EN14" s="324"/>
      <c r="EO14" s="325"/>
      <c r="EP14" s="323"/>
      <c r="EQ14" s="324"/>
      <c r="ER14" s="324"/>
      <c r="ES14" s="324"/>
      <c r="ET14" s="324"/>
      <c r="EU14" s="324"/>
      <c r="EV14" s="324"/>
      <c r="EW14" s="324"/>
      <c r="EX14" s="324"/>
      <c r="EY14" s="324"/>
      <c r="EZ14" s="324"/>
      <c r="FA14" s="324"/>
      <c r="FB14" s="324"/>
      <c r="FC14" s="325"/>
      <c r="FD14" s="323"/>
      <c r="FE14" s="324"/>
      <c r="FF14" s="324"/>
      <c r="FG14" s="324"/>
      <c r="FH14" s="324"/>
      <c r="FI14" s="324"/>
      <c r="FJ14" s="324"/>
      <c r="FK14" s="324"/>
      <c r="FL14" s="324"/>
      <c r="FM14" s="324"/>
      <c r="FN14" s="324"/>
      <c r="FO14" s="324"/>
      <c r="FP14" s="324"/>
      <c r="FQ14" s="324"/>
      <c r="FR14" s="324"/>
      <c r="FS14" s="325"/>
      <c r="FT14" s="323"/>
      <c r="FU14" s="324"/>
      <c r="FV14" s="324"/>
      <c r="FW14" s="324"/>
      <c r="FX14" s="324"/>
      <c r="FY14" s="324"/>
      <c r="FZ14" s="324"/>
      <c r="GA14" s="324"/>
      <c r="GB14" s="324"/>
      <c r="GC14" s="324"/>
      <c r="GD14" s="324"/>
      <c r="GE14" s="324"/>
      <c r="GF14" s="324"/>
      <c r="GG14" s="324"/>
      <c r="GH14" s="324"/>
      <c r="GI14" s="325"/>
      <c r="GJ14" s="323"/>
      <c r="GK14" s="324"/>
      <c r="GL14" s="324"/>
      <c r="GM14" s="324"/>
      <c r="GN14" s="324"/>
      <c r="GO14" s="324"/>
      <c r="GP14" s="324"/>
      <c r="GQ14" s="324"/>
      <c r="GR14" s="324"/>
      <c r="GS14" s="324"/>
      <c r="GT14" s="324"/>
      <c r="GU14" s="324"/>
      <c r="GV14" s="324"/>
      <c r="GW14" s="324"/>
      <c r="GX14" s="324"/>
      <c r="GY14" s="325"/>
      <c r="GZ14" s="350"/>
      <c r="HA14" s="351"/>
      <c r="HB14" s="351"/>
      <c r="HC14" s="351"/>
      <c r="HD14" s="351"/>
      <c r="HE14" s="351"/>
      <c r="HF14" s="351"/>
      <c r="HG14" s="351"/>
      <c r="HH14" s="351"/>
      <c r="HI14" s="351"/>
      <c r="HJ14" s="351"/>
      <c r="HK14" s="351"/>
      <c r="HL14" s="351"/>
      <c r="HM14" s="351"/>
      <c r="HN14" s="351"/>
      <c r="HO14" s="351"/>
      <c r="HP14" s="352"/>
    </row>
    <row r="15" spans="1:224" s="106" customFormat="1" ht="9.75" customHeight="1">
      <c r="A15" s="105"/>
      <c r="B15" s="357" t="s">
        <v>237</v>
      </c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8"/>
      <c r="AL15" s="326" t="s">
        <v>1</v>
      </c>
      <c r="AM15" s="327"/>
      <c r="AN15" s="327"/>
      <c r="AO15" s="327"/>
      <c r="AP15" s="327"/>
      <c r="AQ15" s="327"/>
      <c r="AR15" s="327"/>
      <c r="AS15" s="327"/>
      <c r="AT15" s="327"/>
      <c r="AU15" s="328"/>
      <c r="AV15" s="335" t="s">
        <v>238</v>
      </c>
      <c r="AW15" s="336"/>
      <c r="AX15" s="336"/>
      <c r="AY15" s="336"/>
      <c r="AZ15" s="336"/>
      <c r="BA15" s="336"/>
      <c r="BB15" s="336"/>
      <c r="BC15" s="337"/>
      <c r="BD15" s="317">
        <v>3370162</v>
      </c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9"/>
      <c r="BR15" s="317">
        <v>3370162</v>
      </c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9"/>
      <c r="CF15" s="317">
        <v>243726</v>
      </c>
      <c r="CG15" s="318"/>
      <c r="CH15" s="318"/>
      <c r="CI15" s="318"/>
      <c r="CJ15" s="318"/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319"/>
      <c r="CV15" s="317">
        <v>739</v>
      </c>
      <c r="CW15" s="318"/>
      <c r="CX15" s="318"/>
      <c r="CY15" s="318"/>
      <c r="CZ15" s="318"/>
      <c r="DA15" s="318"/>
      <c r="DB15" s="318"/>
      <c r="DC15" s="318"/>
      <c r="DD15" s="318"/>
      <c r="DE15" s="318"/>
      <c r="DF15" s="318"/>
      <c r="DG15" s="318"/>
      <c r="DH15" s="318"/>
      <c r="DI15" s="318"/>
      <c r="DJ15" s="318"/>
      <c r="DK15" s="319"/>
      <c r="DL15" s="317">
        <v>3125697</v>
      </c>
      <c r="DM15" s="318"/>
      <c r="DN15" s="318"/>
      <c r="DO15" s="318"/>
      <c r="DP15" s="318"/>
      <c r="DQ15" s="318"/>
      <c r="DR15" s="318"/>
      <c r="DS15" s="318"/>
      <c r="DT15" s="318"/>
      <c r="DU15" s="318"/>
      <c r="DV15" s="318"/>
      <c r="DW15" s="318"/>
      <c r="DX15" s="318"/>
      <c r="DY15" s="318"/>
      <c r="DZ15" s="318"/>
      <c r="EA15" s="319"/>
      <c r="EB15" s="317">
        <v>4055581</v>
      </c>
      <c r="EC15" s="318"/>
      <c r="ED15" s="318"/>
      <c r="EE15" s="318"/>
      <c r="EF15" s="318"/>
      <c r="EG15" s="318"/>
      <c r="EH15" s="318"/>
      <c r="EI15" s="318"/>
      <c r="EJ15" s="318"/>
      <c r="EK15" s="318"/>
      <c r="EL15" s="318"/>
      <c r="EM15" s="318"/>
      <c r="EN15" s="318"/>
      <c r="EO15" s="319"/>
      <c r="EP15" s="317">
        <v>4055581</v>
      </c>
      <c r="EQ15" s="318"/>
      <c r="ER15" s="318"/>
      <c r="ES15" s="318"/>
      <c r="ET15" s="318"/>
      <c r="EU15" s="318"/>
      <c r="EV15" s="318"/>
      <c r="EW15" s="318"/>
      <c r="EX15" s="318"/>
      <c r="EY15" s="318"/>
      <c r="EZ15" s="318"/>
      <c r="FA15" s="318"/>
      <c r="FB15" s="318"/>
      <c r="FC15" s="319"/>
      <c r="FD15" s="317">
        <v>234492</v>
      </c>
      <c r="FE15" s="318"/>
      <c r="FF15" s="318"/>
      <c r="FG15" s="318"/>
      <c r="FH15" s="318"/>
      <c r="FI15" s="318"/>
      <c r="FJ15" s="318"/>
      <c r="FK15" s="318"/>
      <c r="FL15" s="318"/>
      <c r="FM15" s="318"/>
      <c r="FN15" s="318"/>
      <c r="FO15" s="318"/>
      <c r="FP15" s="318"/>
      <c r="FQ15" s="318"/>
      <c r="FR15" s="318"/>
      <c r="FS15" s="319"/>
      <c r="FT15" s="317">
        <v>625.73</v>
      </c>
      <c r="FU15" s="318"/>
      <c r="FV15" s="318"/>
      <c r="FW15" s="318"/>
      <c r="FX15" s="318"/>
      <c r="FY15" s="318"/>
      <c r="FZ15" s="318"/>
      <c r="GA15" s="318"/>
      <c r="GB15" s="318"/>
      <c r="GC15" s="318"/>
      <c r="GD15" s="318"/>
      <c r="GE15" s="318"/>
      <c r="GF15" s="318"/>
      <c r="GG15" s="318"/>
      <c r="GH15" s="318"/>
      <c r="GI15" s="319"/>
      <c r="GJ15" s="317">
        <v>3820463.27</v>
      </c>
      <c r="GK15" s="318"/>
      <c r="GL15" s="318"/>
      <c r="GM15" s="318"/>
      <c r="GN15" s="318"/>
      <c r="GO15" s="318"/>
      <c r="GP15" s="318"/>
      <c r="GQ15" s="318"/>
      <c r="GR15" s="318"/>
      <c r="GS15" s="318"/>
      <c r="GT15" s="318"/>
      <c r="GU15" s="318"/>
      <c r="GV15" s="318"/>
      <c r="GW15" s="318"/>
      <c r="GX15" s="318"/>
      <c r="GY15" s="319"/>
      <c r="GZ15" s="344"/>
      <c r="HA15" s="345"/>
      <c r="HB15" s="345"/>
      <c r="HC15" s="345"/>
      <c r="HD15" s="345"/>
      <c r="HE15" s="345"/>
      <c r="HF15" s="345"/>
      <c r="HG15" s="345"/>
      <c r="HH15" s="345"/>
      <c r="HI15" s="345"/>
      <c r="HJ15" s="345"/>
      <c r="HK15" s="345"/>
      <c r="HL15" s="345"/>
      <c r="HM15" s="345"/>
      <c r="HN15" s="345"/>
      <c r="HO15" s="345"/>
      <c r="HP15" s="346"/>
    </row>
    <row r="16" spans="1:224" s="106" customFormat="1" ht="9.75" customHeight="1">
      <c r="A16" s="108"/>
      <c r="B16" s="355" t="s">
        <v>239</v>
      </c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6"/>
      <c r="AL16" s="332"/>
      <c r="AM16" s="333"/>
      <c r="AN16" s="333"/>
      <c r="AO16" s="333"/>
      <c r="AP16" s="333"/>
      <c r="AQ16" s="333"/>
      <c r="AR16" s="333"/>
      <c r="AS16" s="333"/>
      <c r="AT16" s="333"/>
      <c r="AU16" s="334"/>
      <c r="AV16" s="341"/>
      <c r="AW16" s="342"/>
      <c r="AX16" s="342"/>
      <c r="AY16" s="342"/>
      <c r="AZ16" s="342"/>
      <c r="BA16" s="342"/>
      <c r="BB16" s="342"/>
      <c r="BC16" s="343"/>
      <c r="BD16" s="323"/>
      <c r="BE16" s="324"/>
      <c r="BF16" s="324"/>
      <c r="BG16" s="324"/>
      <c r="BH16" s="324"/>
      <c r="BI16" s="324"/>
      <c r="BJ16" s="324"/>
      <c r="BK16" s="324"/>
      <c r="BL16" s="324"/>
      <c r="BM16" s="324"/>
      <c r="BN16" s="324"/>
      <c r="BO16" s="324"/>
      <c r="BP16" s="324"/>
      <c r="BQ16" s="325"/>
      <c r="BR16" s="323"/>
      <c r="BS16" s="324"/>
      <c r="BT16" s="324"/>
      <c r="BU16" s="324"/>
      <c r="BV16" s="324"/>
      <c r="BW16" s="324"/>
      <c r="BX16" s="324"/>
      <c r="BY16" s="324"/>
      <c r="BZ16" s="324"/>
      <c r="CA16" s="324"/>
      <c r="CB16" s="324"/>
      <c r="CC16" s="324"/>
      <c r="CD16" s="324"/>
      <c r="CE16" s="325"/>
      <c r="CF16" s="323"/>
      <c r="CG16" s="324"/>
      <c r="CH16" s="324"/>
      <c r="CI16" s="324"/>
      <c r="CJ16" s="324"/>
      <c r="CK16" s="324"/>
      <c r="CL16" s="324"/>
      <c r="CM16" s="324"/>
      <c r="CN16" s="324"/>
      <c r="CO16" s="324"/>
      <c r="CP16" s="324"/>
      <c r="CQ16" s="324"/>
      <c r="CR16" s="324"/>
      <c r="CS16" s="324"/>
      <c r="CT16" s="324"/>
      <c r="CU16" s="325"/>
      <c r="CV16" s="323"/>
      <c r="CW16" s="324"/>
      <c r="CX16" s="324"/>
      <c r="CY16" s="324"/>
      <c r="CZ16" s="324"/>
      <c r="DA16" s="324"/>
      <c r="DB16" s="324"/>
      <c r="DC16" s="324"/>
      <c r="DD16" s="324"/>
      <c r="DE16" s="324"/>
      <c r="DF16" s="324"/>
      <c r="DG16" s="324"/>
      <c r="DH16" s="324"/>
      <c r="DI16" s="324"/>
      <c r="DJ16" s="324"/>
      <c r="DK16" s="325"/>
      <c r="DL16" s="323"/>
      <c r="DM16" s="324"/>
      <c r="DN16" s="324"/>
      <c r="DO16" s="324"/>
      <c r="DP16" s="324"/>
      <c r="DQ16" s="324"/>
      <c r="DR16" s="324"/>
      <c r="DS16" s="324"/>
      <c r="DT16" s="324"/>
      <c r="DU16" s="324"/>
      <c r="DV16" s="324"/>
      <c r="DW16" s="324"/>
      <c r="DX16" s="324"/>
      <c r="DY16" s="324"/>
      <c r="DZ16" s="324"/>
      <c r="EA16" s="325"/>
      <c r="EB16" s="323"/>
      <c r="EC16" s="324"/>
      <c r="ED16" s="324"/>
      <c r="EE16" s="324"/>
      <c r="EF16" s="324"/>
      <c r="EG16" s="324"/>
      <c r="EH16" s="324"/>
      <c r="EI16" s="324"/>
      <c r="EJ16" s="324"/>
      <c r="EK16" s="324"/>
      <c r="EL16" s="324"/>
      <c r="EM16" s="324"/>
      <c r="EN16" s="324"/>
      <c r="EO16" s="325"/>
      <c r="EP16" s="323"/>
      <c r="EQ16" s="324"/>
      <c r="ER16" s="324"/>
      <c r="ES16" s="324"/>
      <c r="ET16" s="324"/>
      <c r="EU16" s="324"/>
      <c r="EV16" s="324"/>
      <c r="EW16" s="324"/>
      <c r="EX16" s="324"/>
      <c r="EY16" s="324"/>
      <c r="EZ16" s="324"/>
      <c r="FA16" s="324"/>
      <c r="FB16" s="324"/>
      <c r="FC16" s="325"/>
      <c r="FD16" s="323"/>
      <c r="FE16" s="324"/>
      <c r="FF16" s="324"/>
      <c r="FG16" s="324"/>
      <c r="FH16" s="324"/>
      <c r="FI16" s="324"/>
      <c r="FJ16" s="324"/>
      <c r="FK16" s="324"/>
      <c r="FL16" s="324"/>
      <c r="FM16" s="324"/>
      <c r="FN16" s="324"/>
      <c r="FO16" s="324"/>
      <c r="FP16" s="324"/>
      <c r="FQ16" s="324"/>
      <c r="FR16" s="324"/>
      <c r="FS16" s="325"/>
      <c r="FT16" s="323"/>
      <c r="FU16" s="324"/>
      <c r="FV16" s="324"/>
      <c r="FW16" s="324"/>
      <c r="FX16" s="324"/>
      <c r="FY16" s="324"/>
      <c r="FZ16" s="324"/>
      <c r="GA16" s="324"/>
      <c r="GB16" s="324"/>
      <c r="GC16" s="324"/>
      <c r="GD16" s="324"/>
      <c r="GE16" s="324"/>
      <c r="GF16" s="324"/>
      <c r="GG16" s="324"/>
      <c r="GH16" s="324"/>
      <c r="GI16" s="325"/>
      <c r="GJ16" s="323"/>
      <c r="GK16" s="324"/>
      <c r="GL16" s="324"/>
      <c r="GM16" s="324"/>
      <c r="GN16" s="324"/>
      <c r="GO16" s="324"/>
      <c r="GP16" s="324"/>
      <c r="GQ16" s="324"/>
      <c r="GR16" s="324"/>
      <c r="GS16" s="324"/>
      <c r="GT16" s="324"/>
      <c r="GU16" s="324"/>
      <c r="GV16" s="324"/>
      <c r="GW16" s="324"/>
      <c r="GX16" s="324"/>
      <c r="GY16" s="325"/>
      <c r="GZ16" s="350"/>
      <c r="HA16" s="351"/>
      <c r="HB16" s="351"/>
      <c r="HC16" s="351"/>
      <c r="HD16" s="351"/>
      <c r="HE16" s="351"/>
      <c r="HF16" s="351"/>
      <c r="HG16" s="351"/>
      <c r="HH16" s="351"/>
      <c r="HI16" s="351"/>
      <c r="HJ16" s="351"/>
      <c r="HK16" s="351"/>
      <c r="HL16" s="351"/>
      <c r="HM16" s="351"/>
      <c r="HN16" s="351"/>
      <c r="HO16" s="351"/>
      <c r="HP16" s="352"/>
    </row>
    <row r="17" spans="1:224" s="106" customFormat="1" ht="9.75" customHeight="1">
      <c r="A17" s="109"/>
      <c r="B17" s="359" t="s">
        <v>240</v>
      </c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  <c r="AJ17" s="359"/>
      <c r="AK17" s="360"/>
      <c r="AL17" s="361" t="s">
        <v>1</v>
      </c>
      <c r="AM17" s="361"/>
      <c r="AN17" s="361"/>
      <c r="AO17" s="361"/>
      <c r="AP17" s="361"/>
      <c r="AQ17" s="361"/>
      <c r="AR17" s="361"/>
      <c r="AS17" s="361"/>
      <c r="AT17" s="361"/>
      <c r="AU17" s="361"/>
      <c r="AV17" s="362" t="s">
        <v>241</v>
      </c>
      <c r="AW17" s="362"/>
      <c r="AX17" s="362"/>
      <c r="AY17" s="362"/>
      <c r="AZ17" s="362"/>
      <c r="BA17" s="362"/>
      <c r="BB17" s="362"/>
      <c r="BC17" s="362"/>
      <c r="BD17" s="363">
        <v>867690</v>
      </c>
      <c r="BE17" s="363"/>
      <c r="BF17" s="363"/>
      <c r="BG17" s="363"/>
      <c r="BH17" s="363"/>
      <c r="BI17" s="363"/>
      <c r="BJ17" s="363"/>
      <c r="BK17" s="363"/>
      <c r="BL17" s="363"/>
      <c r="BM17" s="363"/>
      <c r="BN17" s="363"/>
      <c r="BO17" s="363"/>
      <c r="BP17" s="363"/>
      <c r="BQ17" s="363"/>
      <c r="BR17" s="363">
        <v>867690</v>
      </c>
      <c r="BS17" s="363"/>
      <c r="BT17" s="363"/>
      <c r="BU17" s="363"/>
      <c r="BV17" s="363"/>
      <c r="BW17" s="363"/>
      <c r="BX17" s="363"/>
      <c r="BY17" s="363"/>
      <c r="BZ17" s="363"/>
      <c r="CA17" s="363"/>
      <c r="CB17" s="363"/>
      <c r="CC17" s="363"/>
      <c r="CD17" s="363"/>
      <c r="CE17" s="363"/>
      <c r="CF17" s="363">
        <v>19897</v>
      </c>
      <c r="CG17" s="363"/>
      <c r="CH17" s="363"/>
      <c r="CI17" s="363"/>
      <c r="CJ17" s="363"/>
      <c r="CK17" s="363"/>
      <c r="CL17" s="363"/>
      <c r="CM17" s="363"/>
      <c r="CN17" s="363"/>
      <c r="CO17" s="363"/>
      <c r="CP17" s="363"/>
      <c r="CQ17" s="363"/>
      <c r="CR17" s="363"/>
      <c r="CS17" s="363"/>
      <c r="CT17" s="363"/>
      <c r="CU17" s="363"/>
      <c r="CV17" s="363">
        <v>-287</v>
      </c>
      <c r="CW17" s="363"/>
      <c r="CX17" s="363"/>
      <c r="CY17" s="363"/>
      <c r="CZ17" s="363"/>
      <c r="DA17" s="363"/>
      <c r="DB17" s="363"/>
      <c r="DC17" s="363"/>
      <c r="DD17" s="363"/>
      <c r="DE17" s="363"/>
      <c r="DF17" s="363"/>
      <c r="DG17" s="363"/>
      <c r="DH17" s="363"/>
      <c r="DI17" s="363"/>
      <c r="DJ17" s="363"/>
      <c r="DK17" s="363"/>
      <c r="DL17" s="363">
        <v>848080</v>
      </c>
      <c r="DM17" s="363"/>
      <c r="DN17" s="363"/>
      <c r="DO17" s="363"/>
      <c r="DP17" s="363"/>
      <c r="DQ17" s="363"/>
      <c r="DR17" s="363"/>
      <c r="DS17" s="363"/>
      <c r="DT17" s="363"/>
      <c r="DU17" s="363"/>
      <c r="DV17" s="363"/>
      <c r="DW17" s="363"/>
      <c r="DX17" s="363"/>
      <c r="DY17" s="363"/>
      <c r="DZ17" s="363"/>
      <c r="EA17" s="363"/>
      <c r="EB17" s="363">
        <v>1051861</v>
      </c>
      <c r="EC17" s="363"/>
      <c r="ED17" s="363"/>
      <c r="EE17" s="363"/>
      <c r="EF17" s="363"/>
      <c r="EG17" s="363"/>
      <c r="EH17" s="363"/>
      <c r="EI17" s="363"/>
      <c r="EJ17" s="363"/>
      <c r="EK17" s="363"/>
      <c r="EL17" s="363"/>
      <c r="EM17" s="363"/>
      <c r="EN17" s="363"/>
      <c r="EO17" s="363"/>
      <c r="EP17" s="364">
        <v>1051861</v>
      </c>
      <c r="EQ17" s="365"/>
      <c r="ER17" s="365"/>
      <c r="ES17" s="365"/>
      <c r="ET17" s="365"/>
      <c r="EU17" s="365"/>
      <c r="EV17" s="365"/>
      <c r="EW17" s="365"/>
      <c r="EX17" s="365"/>
      <c r="EY17" s="365"/>
      <c r="EZ17" s="365"/>
      <c r="FA17" s="365"/>
      <c r="FB17" s="365"/>
      <c r="FC17" s="366"/>
      <c r="FD17" s="364">
        <v>14175</v>
      </c>
      <c r="FE17" s="365"/>
      <c r="FF17" s="365"/>
      <c r="FG17" s="365"/>
      <c r="FH17" s="365"/>
      <c r="FI17" s="365"/>
      <c r="FJ17" s="365"/>
      <c r="FK17" s="365"/>
      <c r="FL17" s="365"/>
      <c r="FM17" s="365"/>
      <c r="FN17" s="365"/>
      <c r="FO17" s="365"/>
      <c r="FP17" s="365"/>
      <c r="FQ17" s="365"/>
      <c r="FR17" s="365"/>
      <c r="FS17" s="366"/>
      <c r="FT17" s="364">
        <v>93501.27664000001</v>
      </c>
      <c r="FU17" s="365"/>
      <c r="FV17" s="365"/>
      <c r="FW17" s="365"/>
      <c r="FX17" s="365"/>
      <c r="FY17" s="365"/>
      <c r="FZ17" s="365"/>
      <c r="GA17" s="365"/>
      <c r="GB17" s="365"/>
      <c r="GC17" s="365"/>
      <c r="GD17" s="365"/>
      <c r="GE17" s="365"/>
      <c r="GF17" s="365"/>
      <c r="GG17" s="365"/>
      <c r="GH17" s="365"/>
      <c r="GI17" s="366"/>
      <c r="GJ17" s="364">
        <v>944184.7233599997</v>
      </c>
      <c r="GK17" s="365"/>
      <c r="GL17" s="365"/>
      <c r="GM17" s="365"/>
      <c r="GN17" s="365"/>
      <c r="GO17" s="365"/>
      <c r="GP17" s="365"/>
      <c r="GQ17" s="365"/>
      <c r="GR17" s="365"/>
      <c r="GS17" s="365"/>
      <c r="GT17" s="365"/>
      <c r="GU17" s="365"/>
      <c r="GV17" s="365"/>
      <c r="GW17" s="365"/>
      <c r="GX17" s="365"/>
      <c r="GY17" s="366"/>
      <c r="GZ17" s="367"/>
      <c r="HA17" s="367"/>
      <c r="HB17" s="367"/>
      <c r="HC17" s="367"/>
      <c r="HD17" s="367"/>
      <c r="HE17" s="367"/>
      <c r="HF17" s="367"/>
      <c r="HG17" s="367"/>
      <c r="HH17" s="367"/>
      <c r="HI17" s="367"/>
      <c r="HJ17" s="367"/>
      <c r="HK17" s="367"/>
      <c r="HL17" s="367"/>
      <c r="HM17" s="367"/>
      <c r="HN17" s="367"/>
      <c r="HO17" s="367"/>
      <c r="HP17" s="367"/>
    </row>
    <row r="18" spans="1:224" s="106" customFormat="1" ht="9.75" customHeight="1">
      <c r="A18" s="109"/>
      <c r="B18" s="359" t="s">
        <v>242</v>
      </c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60"/>
      <c r="AL18" s="361" t="s">
        <v>1</v>
      </c>
      <c r="AM18" s="361"/>
      <c r="AN18" s="361"/>
      <c r="AO18" s="361"/>
      <c r="AP18" s="361"/>
      <c r="AQ18" s="361"/>
      <c r="AR18" s="361"/>
      <c r="AS18" s="361"/>
      <c r="AT18" s="361"/>
      <c r="AU18" s="361"/>
      <c r="AV18" s="362" t="s">
        <v>243</v>
      </c>
      <c r="AW18" s="362"/>
      <c r="AX18" s="362"/>
      <c r="AY18" s="362"/>
      <c r="AZ18" s="362"/>
      <c r="BA18" s="362"/>
      <c r="BB18" s="362"/>
      <c r="BC18" s="362"/>
      <c r="BD18" s="363">
        <v>156312</v>
      </c>
      <c r="BE18" s="363"/>
      <c r="BF18" s="363"/>
      <c r="BG18" s="363"/>
      <c r="BH18" s="363"/>
      <c r="BI18" s="363"/>
      <c r="BJ18" s="363"/>
      <c r="BK18" s="363"/>
      <c r="BL18" s="363"/>
      <c r="BM18" s="363"/>
      <c r="BN18" s="363"/>
      <c r="BO18" s="363"/>
      <c r="BP18" s="363"/>
      <c r="BQ18" s="363"/>
      <c r="BR18" s="363">
        <v>156312</v>
      </c>
      <c r="BS18" s="363"/>
      <c r="BT18" s="363"/>
      <c r="BU18" s="363"/>
      <c r="BV18" s="363"/>
      <c r="BW18" s="363"/>
      <c r="BX18" s="363"/>
      <c r="BY18" s="363"/>
      <c r="BZ18" s="363"/>
      <c r="CA18" s="363"/>
      <c r="CB18" s="363"/>
      <c r="CC18" s="363"/>
      <c r="CD18" s="363"/>
      <c r="CE18" s="363"/>
      <c r="CF18" s="363">
        <v>0</v>
      </c>
      <c r="CG18" s="363"/>
      <c r="CH18" s="363"/>
      <c r="CI18" s="363"/>
      <c r="CJ18" s="363"/>
      <c r="CK18" s="363"/>
      <c r="CL18" s="363"/>
      <c r="CM18" s="363"/>
      <c r="CN18" s="363"/>
      <c r="CO18" s="363"/>
      <c r="CP18" s="363"/>
      <c r="CQ18" s="363"/>
      <c r="CR18" s="363"/>
      <c r="CS18" s="363"/>
      <c r="CT18" s="363"/>
      <c r="CU18" s="363"/>
      <c r="CV18" s="363">
        <v>0</v>
      </c>
      <c r="CW18" s="363"/>
      <c r="CX18" s="363"/>
      <c r="CY18" s="363"/>
      <c r="CZ18" s="363"/>
      <c r="DA18" s="363"/>
      <c r="DB18" s="363"/>
      <c r="DC18" s="363"/>
      <c r="DD18" s="363"/>
      <c r="DE18" s="363"/>
      <c r="DF18" s="363"/>
      <c r="DG18" s="363"/>
      <c r="DH18" s="363"/>
      <c r="DI18" s="363"/>
      <c r="DJ18" s="363"/>
      <c r="DK18" s="363"/>
      <c r="DL18" s="363">
        <v>156312</v>
      </c>
      <c r="DM18" s="363"/>
      <c r="DN18" s="363"/>
      <c r="DO18" s="363"/>
      <c r="DP18" s="363"/>
      <c r="DQ18" s="363"/>
      <c r="DR18" s="363"/>
      <c r="DS18" s="363"/>
      <c r="DT18" s="363"/>
      <c r="DU18" s="363"/>
      <c r="DV18" s="363"/>
      <c r="DW18" s="363"/>
      <c r="DX18" s="363"/>
      <c r="DY18" s="363"/>
      <c r="DZ18" s="363"/>
      <c r="EA18" s="363"/>
      <c r="EB18" s="363">
        <v>133716</v>
      </c>
      <c r="EC18" s="363"/>
      <c r="ED18" s="363"/>
      <c r="EE18" s="363"/>
      <c r="EF18" s="363"/>
      <c r="EG18" s="363"/>
      <c r="EH18" s="363"/>
      <c r="EI18" s="363"/>
      <c r="EJ18" s="363"/>
      <c r="EK18" s="363"/>
      <c r="EL18" s="363"/>
      <c r="EM18" s="363"/>
      <c r="EN18" s="363"/>
      <c r="EO18" s="363"/>
      <c r="EP18" s="364">
        <v>133716</v>
      </c>
      <c r="EQ18" s="365"/>
      <c r="ER18" s="365"/>
      <c r="ES18" s="365"/>
      <c r="ET18" s="365"/>
      <c r="EU18" s="365"/>
      <c r="EV18" s="365"/>
      <c r="EW18" s="365"/>
      <c r="EX18" s="365"/>
      <c r="EY18" s="365"/>
      <c r="EZ18" s="365"/>
      <c r="FA18" s="365"/>
      <c r="FB18" s="365"/>
      <c r="FC18" s="366"/>
      <c r="FD18" s="364">
        <v>0</v>
      </c>
      <c r="FE18" s="365"/>
      <c r="FF18" s="365"/>
      <c r="FG18" s="365"/>
      <c r="FH18" s="365"/>
      <c r="FI18" s="365"/>
      <c r="FJ18" s="365"/>
      <c r="FK18" s="365"/>
      <c r="FL18" s="365"/>
      <c r="FM18" s="365"/>
      <c r="FN18" s="365"/>
      <c r="FO18" s="365"/>
      <c r="FP18" s="365"/>
      <c r="FQ18" s="365"/>
      <c r="FR18" s="365"/>
      <c r="FS18" s="366"/>
      <c r="FT18" s="364">
        <v>0</v>
      </c>
      <c r="FU18" s="365"/>
      <c r="FV18" s="365"/>
      <c r="FW18" s="365"/>
      <c r="FX18" s="365"/>
      <c r="FY18" s="365"/>
      <c r="FZ18" s="365"/>
      <c r="GA18" s="365"/>
      <c r="GB18" s="365"/>
      <c r="GC18" s="365"/>
      <c r="GD18" s="365"/>
      <c r="GE18" s="365"/>
      <c r="GF18" s="365"/>
      <c r="GG18" s="365"/>
      <c r="GH18" s="365"/>
      <c r="GI18" s="366"/>
      <c r="GJ18" s="364">
        <v>133716</v>
      </c>
      <c r="GK18" s="365"/>
      <c r="GL18" s="365"/>
      <c r="GM18" s="365"/>
      <c r="GN18" s="365"/>
      <c r="GO18" s="365"/>
      <c r="GP18" s="365"/>
      <c r="GQ18" s="365"/>
      <c r="GR18" s="365"/>
      <c r="GS18" s="365"/>
      <c r="GT18" s="365"/>
      <c r="GU18" s="365"/>
      <c r="GV18" s="365"/>
      <c r="GW18" s="365"/>
      <c r="GX18" s="365"/>
      <c r="GY18" s="366"/>
      <c r="GZ18" s="367"/>
      <c r="HA18" s="367"/>
      <c r="HB18" s="367"/>
      <c r="HC18" s="367"/>
      <c r="HD18" s="367"/>
      <c r="HE18" s="367"/>
      <c r="HF18" s="367"/>
      <c r="HG18" s="367"/>
      <c r="HH18" s="367"/>
      <c r="HI18" s="367"/>
      <c r="HJ18" s="367"/>
      <c r="HK18" s="367"/>
      <c r="HL18" s="367"/>
      <c r="HM18" s="367"/>
      <c r="HN18" s="367"/>
      <c r="HO18" s="367"/>
      <c r="HP18" s="367"/>
    </row>
    <row r="19" spans="1:224" s="106" customFormat="1" ht="9.75" customHeight="1">
      <c r="A19" s="109"/>
      <c r="B19" s="359" t="s">
        <v>244</v>
      </c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60"/>
      <c r="AL19" s="361" t="s">
        <v>1</v>
      </c>
      <c r="AM19" s="361"/>
      <c r="AN19" s="361"/>
      <c r="AO19" s="361"/>
      <c r="AP19" s="361"/>
      <c r="AQ19" s="361"/>
      <c r="AR19" s="361"/>
      <c r="AS19" s="361"/>
      <c r="AT19" s="361"/>
      <c r="AU19" s="361"/>
      <c r="AV19" s="362" t="s">
        <v>245</v>
      </c>
      <c r="AW19" s="362"/>
      <c r="AX19" s="362"/>
      <c r="AY19" s="362"/>
      <c r="AZ19" s="362"/>
      <c r="BA19" s="362"/>
      <c r="BB19" s="362"/>
      <c r="BC19" s="362"/>
      <c r="BD19" s="363">
        <v>781888</v>
      </c>
      <c r="BE19" s="363"/>
      <c r="BF19" s="363"/>
      <c r="BG19" s="363"/>
      <c r="BH19" s="363"/>
      <c r="BI19" s="363"/>
      <c r="BJ19" s="363"/>
      <c r="BK19" s="363"/>
      <c r="BL19" s="363"/>
      <c r="BM19" s="363"/>
      <c r="BN19" s="363"/>
      <c r="BO19" s="363"/>
      <c r="BP19" s="363"/>
      <c r="BQ19" s="363"/>
      <c r="BR19" s="363">
        <v>781888</v>
      </c>
      <c r="BS19" s="363"/>
      <c r="BT19" s="363"/>
      <c r="BU19" s="363"/>
      <c r="BV19" s="363"/>
      <c r="BW19" s="363"/>
      <c r="BX19" s="363"/>
      <c r="BY19" s="363"/>
      <c r="BZ19" s="363"/>
      <c r="CA19" s="363"/>
      <c r="CB19" s="363"/>
      <c r="CC19" s="363"/>
      <c r="CD19" s="363"/>
      <c r="CE19" s="363"/>
      <c r="CF19" s="363">
        <v>23776</v>
      </c>
      <c r="CG19" s="363"/>
      <c r="CH19" s="363"/>
      <c r="CI19" s="363"/>
      <c r="CJ19" s="363"/>
      <c r="CK19" s="363"/>
      <c r="CL19" s="363"/>
      <c r="CM19" s="363"/>
      <c r="CN19" s="363"/>
      <c r="CO19" s="363"/>
      <c r="CP19" s="363"/>
      <c r="CQ19" s="363"/>
      <c r="CR19" s="363"/>
      <c r="CS19" s="363"/>
      <c r="CT19" s="363"/>
      <c r="CU19" s="363"/>
      <c r="CV19" s="363">
        <v>445</v>
      </c>
      <c r="CW19" s="363"/>
      <c r="CX19" s="363"/>
      <c r="CY19" s="363"/>
      <c r="CZ19" s="363"/>
      <c r="DA19" s="363"/>
      <c r="DB19" s="363"/>
      <c r="DC19" s="363"/>
      <c r="DD19" s="363"/>
      <c r="DE19" s="363"/>
      <c r="DF19" s="363"/>
      <c r="DG19" s="363"/>
      <c r="DH19" s="363"/>
      <c r="DI19" s="363"/>
      <c r="DJ19" s="363"/>
      <c r="DK19" s="363"/>
      <c r="DL19" s="363">
        <v>757667</v>
      </c>
      <c r="DM19" s="363"/>
      <c r="DN19" s="363"/>
      <c r="DO19" s="363"/>
      <c r="DP19" s="363"/>
      <c r="DQ19" s="363"/>
      <c r="DR19" s="363"/>
      <c r="DS19" s="363"/>
      <c r="DT19" s="363"/>
      <c r="DU19" s="363"/>
      <c r="DV19" s="363"/>
      <c r="DW19" s="363"/>
      <c r="DX19" s="363"/>
      <c r="DY19" s="363"/>
      <c r="DZ19" s="363"/>
      <c r="EA19" s="363"/>
      <c r="EB19" s="363">
        <v>807486</v>
      </c>
      <c r="EC19" s="363"/>
      <c r="ED19" s="363"/>
      <c r="EE19" s="363"/>
      <c r="EF19" s="363"/>
      <c r="EG19" s="363"/>
      <c r="EH19" s="363"/>
      <c r="EI19" s="363"/>
      <c r="EJ19" s="363"/>
      <c r="EK19" s="363"/>
      <c r="EL19" s="363"/>
      <c r="EM19" s="363"/>
      <c r="EN19" s="363"/>
      <c r="EO19" s="363"/>
      <c r="EP19" s="364">
        <v>807486</v>
      </c>
      <c r="EQ19" s="365"/>
      <c r="ER19" s="365"/>
      <c r="ES19" s="365"/>
      <c r="ET19" s="365"/>
      <c r="EU19" s="365"/>
      <c r="EV19" s="365"/>
      <c r="EW19" s="365"/>
      <c r="EX19" s="365"/>
      <c r="EY19" s="365"/>
      <c r="EZ19" s="365"/>
      <c r="FA19" s="365"/>
      <c r="FB19" s="365"/>
      <c r="FC19" s="366"/>
      <c r="FD19" s="364">
        <v>17722</v>
      </c>
      <c r="FE19" s="365"/>
      <c r="FF19" s="365"/>
      <c r="FG19" s="365"/>
      <c r="FH19" s="365"/>
      <c r="FI19" s="365"/>
      <c r="FJ19" s="365"/>
      <c r="FK19" s="365"/>
      <c r="FL19" s="365"/>
      <c r="FM19" s="365"/>
      <c r="FN19" s="365"/>
      <c r="FO19" s="365"/>
      <c r="FP19" s="365"/>
      <c r="FQ19" s="365"/>
      <c r="FR19" s="365"/>
      <c r="FS19" s="366"/>
      <c r="FT19" s="364">
        <v>220.42454</v>
      </c>
      <c r="FU19" s="365"/>
      <c r="FV19" s="365"/>
      <c r="FW19" s="365"/>
      <c r="FX19" s="365"/>
      <c r="FY19" s="365"/>
      <c r="FZ19" s="365"/>
      <c r="GA19" s="365"/>
      <c r="GB19" s="365"/>
      <c r="GC19" s="365"/>
      <c r="GD19" s="365"/>
      <c r="GE19" s="365"/>
      <c r="GF19" s="365"/>
      <c r="GG19" s="365"/>
      <c r="GH19" s="365"/>
      <c r="GI19" s="366"/>
      <c r="GJ19" s="364">
        <v>789543.57545</v>
      </c>
      <c r="GK19" s="365"/>
      <c r="GL19" s="365"/>
      <c r="GM19" s="365"/>
      <c r="GN19" s="365"/>
      <c r="GO19" s="365"/>
      <c r="GP19" s="365"/>
      <c r="GQ19" s="365"/>
      <c r="GR19" s="365"/>
      <c r="GS19" s="365"/>
      <c r="GT19" s="365"/>
      <c r="GU19" s="365"/>
      <c r="GV19" s="365"/>
      <c r="GW19" s="365"/>
      <c r="GX19" s="365"/>
      <c r="GY19" s="366"/>
      <c r="GZ19" s="367"/>
      <c r="HA19" s="367"/>
      <c r="HB19" s="367"/>
      <c r="HC19" s="367"/>
      <c r="HD19" s="367"/>
      <c r="HE19" s="367"/>
      <c r="HF19" s="367"/>
      <c r="HG19" s="367"/>
      <c r="HH19" s="367"/>
      <c r="HI19" s="367"/>
      <c r="HJ19" s="367"/>
      <c r="HK19" s="367"/>
      <c r="HL19" s="367"/>
      <c r="HM19" s="367"/>
      <c r="HN19" s="367"/>
      <c r="HO19" s="367"/>
      <c r="HP19" s="367"/>
    </row>
    <row r="20" spans="1:224" s="106" customFormat="1" ht="9.75" customHeight="1">
      <c r="A20" s="109"/>
      <c r="B20" s="359" t="s">
        <v>246</v>
      </c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60"/>
      <c r="AL20" s="361" t="s">
        <v>1</v>
      </c>
      <c r="AM20" s="361"/>
      <c r="AN20" s="361"/>
      <c r="AO20" s="361"/>
      <c r="AP20" s="361"/>
      <c r="AQ20" s="361"/>
      <c r="AR20" s="361"/>
      <c r="AS20" s="361"/>
      <c r="AT20" s="361"/>
      <c r="AU20" s="361"/>
      <c r="AV20" s="362" t="s">
        <v>247</v>
      </c>
      <c r="AW20" s="362"/>
      <c r="AX20" s="362"/>
      <c r="AY20" s="362"/>
      <c r="AZ20" s="362"/>
      <c r="BA20" s="362"/>
      <c r="BB20" s="362"/>
      <c r="BC20" s="362"/>
      <c r="BD20" s="363">
        <v>-70510</v>
      </c>
      <c r="BE20" s="363"/>
      <c r="BF20" s="363"/>
      <c r="BG20" s="363"/>
      <c r="BH20" s="363"/>
      <c r="BI20" s="363"/>
      <c r="BJ20" s="363"/>
      <c r="BK20" s="363"/>
      <c r="BL20" s="363"/>
      <c r="BM20" s="363"/>
      <c r="BN20" s="363"/>
      <c r="BO20" s="363"/>
      <c r="BP20" s="363"/>
      <c r="BQ20" s="363"/>
      <c r="BR20" s="363">
        <v>-70510</v>
      </c>
      <c r="BS20" s="363"/>
      <c r="BT20" s="363"/>
      <c r="BU20" s="363"/>
      <c r="BV20" s="363"/>
      <c r="BW20" s="363"/>
      <c r="BX20" s="363"/>
      <c r="BY20" s="363"/>
      <c r="BZ20" s="363"/>
      <c r="CA20" s="363"/>
      <c r="CB20" s="363"/>
      <c r="CC20" s="363"/>
      <c r="CD20" s="363"/>
      <c r="CE20" s="363"/>
      <c r="CF20" s="363">
        <v>-3879</v>
      </c>
      <c r="CG20" s="363"/>
      <c r="CH20" s="363"/>
      <c r="CI20" s="363"/>
      <c r="CJ20" s="363"/>
      <c r="CK20" s="363"/>
      <c r="CL20" s="363"/>
      <c r="CM20" s="363"/>
      <c r="CN20" s="363"/>
      <c r="CO20" s="363"/>
      <c r="CP20" s="363"/>
      <c r="CQ20" s="363"/>
      <c r="CR20" s="363"/>
      <c r="CS20" s="363"/>
      <c r="CT20" s="363"/>
      <c r="CU20" s="363"/>
      <c r="CV20" s="363">
        <v>-732</v>
      </c>
      <c r="CW20" s="363"/>
      <c r="CX20" s="363"/>
      <c r="CY20" s="363"/>
      <c r="CZ20" s="363"/>
      <c r="DA20" s="363"/>
      <c r="DB20" s="363"/>
      <c r="DC20" s="363"/>
      <c r="DD20" s="363"/>
      <c r="DE20" s="363"/>
      <c r="DF20" s="363"/>
      <c r="DG20" s="363"/>
      <c r="DH20" s="363"/>
      <c r="DI20" s="363"/>
      <c r="DJ20" s="363"/>
      <c r="DK20" s="363"/>
      <c r="DL20" s="363">
        <v>-65899</v>
      </c>
      <c r="DM20" s="363"/>
      <c r="DN20" s="363"/>
      <c r="DO20" s="363"/>
      <c r="DP20" s="363"/>
      <c r="DQ20" s="363"/>
      <c r="DR20" s="363"/>
      <c r="DS20" s="363"/>
      <c r="DT20" s="363"/>
      <c r="DU20" s="363"/>
      <c r="DV20" s="363"/>
      <c r="DW20" s="363"/>
      <c r="DX20" s="363"/>
      <c r="DY20" s="363"/>
      <c r="DZ20" s="363"/>
      <c r="EA20" s="363"/>
      <c r="EB20" s="363">
        <v>110659</v>
      </c>
      <c r="EC20" s="363"/>
      <c r="ED20" s="363"/>
      <c r="EE20" s="363"/>
      <c r="EF20" s="363"/>
      <c r="EG20" s="363"/>
      <c r="EH20" s="363"/>
      <c r="EI20" s="363"/>
      <c r="EJ20" s="363"/>
      <c r="EK20" s="363"/>
      <c r="EL20" s="363"/>
      <c r="EM20" s="363"/>
      <c r="EN20" s="363"/>
      <c r="EO20" s="363"/>
      <c r="EP20" s="364">
        <v>110659</v>
      </c>
      <c r="EQ20" s="365"/>
      <c r="ER20" s="365"/>
      <c r="ES20" s="365"/>
      <c r="ET20" s="365"/>
      <c r="EU20" s="365"/>
      <c r="EV20" s="365"/>
      <c r="EW20" s="365"/>
      <c r="EX20" s="365"/>
      <c r="EY20" s="365"/>
      <c r="EZ20" s="365"/>
      <c r="FA20" s="365"/>
      <c r="FB20" s="365"/>
      <c r="FC20" s="366"/>
      <c r="FD20" s="364">
        <v>-3547</v>
      </c>
      <c r="FE20" s="365"/>
      <c r="FF20" s="365"/>
      <c r="FG20" s="365"/>
      <c r="FH20" s="365"/>
      <c r="FI20" s="365"/>
      <c r="FJ20" s="365"/>
      <c r="FK20" s="365"/>
      <c r="FL20" s="365"/>
      <c r="FM20" s="365"/>
      <c r="FN20" s="365"/>
      <c r="FO20" s="365"/>
      <c r="FP20" s="365"/>
      <c r="FQ20" s="365"/>
      <c r="FR20" s="365"/>
      <c r="FS20" s="366"/>
      <c r="FT20" s="364">
        <v>93280.85209</v>
      </c>
      <c r="FU20" s="365"/>
      <c r="FV20" s="365"/>
      <c r="FW20" s="365"/>
      <c r="FX20" s="365"/>
      <c r="FY20" s="365"/>
      <c r="FZ20" s="365"/>
      <c r="GA20" s="365"/>
      <c r="GB20" s="365"/>
      <c r="GC20" s="365"/>
      <c r="GD20" s="365"/>
      <c r="GE20" s="365"/>
      <c r="GF20" s="365"/>
      <c r="GG20" s="365"/>
      <c r="GH20" s="365"/>
      <c r="GI20" s="366"/>
      <c r="GJ20" s="364">
        <v>20925.1479</v>
      </c>
      <c r="GK20" s="365"/>
      <c r="GL20" s="365"/>
      <c r="GM20" s="365"/>
      <c r="GN20" s="365"/>
      <c r="GO20" s="365"/>
      <c r="GP20" s="365"/>
      <c r="GQ20" s="365"/>
      <c r="GR20" s="365"/>
      <c r="GS20" s="365"/>
      <c r="GT20" s="365"/>
      <c r="GU20" s="365"/>
      <c r="GV20" s="365"/>
      <c r="GW20" s="365"/>
      <c r="GX20" s="365"/>
      <c r="GY20" s="366"/>
      <c r="GZ20" s="367"/>
      <c r="HA20" s="367"/>
      <c r="HB20" s="367"/>
      <c r="HC20" s="367"/>
      <c r="HD20" s="367"/>
      <c r="HE20" s="367"/>
      <c r="HF20" s="367"/>
      <c r="HG20" s="367"/>
      <c r="HH20" s="367"/>
      <c r="HI20" s="367"/>
      <c r="HJ20" s="367"/>
      <c r="HK20" s="367"/>
      <c r="HL20" s="367"/>
      <c r="HM20" s="367"/>
      <c r="HN20" s="367"/>
      <c r="HO20" s="367"/>
      <c r="HP20" s="367"/>
    </row>
    <row r="21" spans="1:224" s="106" customFormat="1" ht="9.75" customHeight="1">
      <c r="A21" s="109"/>
      <c r="B21" s="359" t="s">
        <v>248</v>
      </c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60"/>
      <c r="AL21" s="361" t="s">
        <v>1</v>
      </c>
      <c r="AM21" s="361"/>
      <c r="AN21" s="361"/>
      <c r="AO21" s="361"/>
      <c r="AP21" s="361"/>
      <c r="AQ21" s="361"/>
      <c r="AR21" s="361"/>
      <c r="AS21" s="361"/>
      <c r="AT21" s="361"/>
      <c r="AU21" s="361"/>
      <c r="AV21" s="362" t="s">
        <v>249</v>
      </c>
      <c r="AW21" s="362"/>
      <c r="AX21" s="362"/>
      <c r="AY21" s="362"/>
      <c r="AZ21" s="362"/>
      <c r="BA21" s="362"/>
      <c r="BB21" s="362"/>
      <c r="BC21" s="362"/>
      <c r="BD21" s="363">
        <v>50028</v>
      </c>
      <c r="BE21" s="363"/>
      <c r="BF21" s="363"/>
      <c r="BG21" s="363"/>
      <c r="BH21" s="363"/>
      <c r="BI21" s="363"/>
      <c r="BJ21" s="363"/>
      <c r="BK21" s="363"/>
      <c r="BL21" s="363"/>
      <c r="BM21" s="363"/>
      <c r="BN21" s="363"/>
      <c r="BO21" s="363"/>
      <c r="BP21" s="363"/>
      <c r="BQ21" s="363"/>
      <c r="BR21" s="363">
        <v>50028</v>
      </c>
      <c r="BS21" s="363"/>
      <c r="BT21" s="363"/>
      <c r="BU21" s="363"/>
      <c r="BV21" s="363"/>
      <c r="BW21" s="363"/>
      <c r="BX21" s="363"/>
      <c r="BY21" s="363"/>
      <c r="BZ21" s="363"/>
      <c r="CA21" s="363"/>
      <c r="CB21" s="363"/>
      <c r="CC21" s="363"/>
      <c r="CD21" s="363"/>
      <c r="CE21" s="363"/>
      <c r="CF21" s="363">
        <v>3112.07929</v>
      </c>
      <c r="CG21" s="363"/>
      <c r="CH21" s="363"/>
      <c r="CI21" s="363"/>
      <c r="CJ21" s="363"/>
      <c r="CK21" s="363"/>
      <c r="CL21" s="363"/>
      <c r="CM21" s="363"/>
      <c r="CN21" s="363"/>
      <c r="CO21" s="363"/>
      <c r="CP21" s="363"/>
      <c r="CQ21" s="363"/>
      <c r="CR21" s="363"/>
      <c r="CS21" s="363"/>
      <c r="CT21" s="363"/>
      <c r="CU21" s="363"/>
      <c r="CV21" s="363">
        <v>5.33587</v>
      </c>
      <c r="CW21" s="363"/>
      <c r="CX21" s="363"/>
      <c r="CY21" s="363"/>
      <c r="CZ21" s="363"/>
      <c r="DA21" s="363"/>
      <c r="DB21" s="363"/>
      <c r="DC21" s="363"/>
      <c r="DD21" s="363"/>
      <c r="DE21" s="363"/>
      <c r="DF21" s="363"/>
      <c r="DG21" s="363"/>
      <c r="DH21" s="363"/>
      <c r="DI21" s="363"/>
      <c r="DJ21" s="363"/>
      <c r="DK21" s="363"/>
      <c r="DL21" s="363">
        <v>46910.58483</v>
      </c>
      <c r="DM21" s="363"/>
      <c r="DN21" s="363"/>
      <c r="DO21" s="363"/>
      <c r="DP21" s="363"/>
      <c r="DQ21" s="363"/>
      <c r="DR21" s="363"/>
      <c r="DS21" s="363"/>
      <c r="DT21" s="363"/>
      <c r="DU21" s="363"/>
      <c r="DV21" s="363"/>
      <c r="DW21" s="363"/>
      <c r="DX21" s="363"/>
      <c r="DY21" s="363"/>
      <c r="DZ21" s="363"/>
      <c r="EA21" s="363"/>
      <c r="EB21" s="363">
        <v>16740</v>
      </c>
      <c r="EC21" s="363"/>
      <c r="ED21" s="363"/>
      <c r="EE21" s="363"/>
      <c r="EF21" s="363"/>
      <c r="EG21" s="363"/>
      <c r="EH21" s="363"/>
      <c r="EI21" s="363"/>
      <c r="EJ21" s="363"/>
      <c r="EK21" s="363"/>
      <c r="EL21" s="363"/>
      <c r="EM21" s="363"/>
      <c r="EN21" s="363"/>
      <c r="EO21" s="363"/>
      <c r="EP21" s="364">
        <v>16740</v>
      </c>
      <c r="EQ21" s="365"/>
      <c r="ER21" s="365"/>
      <c r="ES21" s="365"/>
      <c r="ET21" s="365"/>
      <c r="EU21" s="365"/>
      <c r="EV21" s="365"/>
      <c r="EW21" s="365"/>
      <c r="EX21" s="365"/>
      <c r="EY21" s="365"/>
      <c r="EZ21" s="365"/>
      <c r="FA21" s="365"/>
      <c r="FB21" s="365"/>
      <c r="FC21" s="366"/>
      <c r="FD21" s="364">
        <v>815.02356</v>
      </c>
      <c r="FE21" s="365"/>
      <c r="FF21" s="365"/>
      <c r="FG21" s="365"/>
      <c r="FH21" s="365"/>
      <c r="FI21" s="365"/>
      <c r="FJ21" s="365"/>
      <c r="FK21" s="365"/>
      <c r="FL21" s="365"/>
      <c r="FM21" s="365"/>
      <c r="FN21" s="365"/>
      <c r="FO21" s="365"/>
      <c r="FP21" s="365"/>
      <c r="FQ21" s="365"/>
      <c r="FR21" s="365"/>
      <c r="FS21" s="366"/>
      <c r="FT21" s="364">
        <v>308.50787</v>
      </c>
      <c r="FU21" s="365"/>
      <c r="FV21" s="365"/>
      <c r="FW21" s="365"/>
      <c r="FX21" s="365"/>
      <c r="FY21" s="365"/>
      <c r="FZ21" s="365"/>
      <c r="GA21" s="365"/>
      <c r="GB21" s="365"/>
      <c r="GC21" s="365"/>
      <c r="GD21" s="365"/>
      <c r="GE21" s="365"/>
      <c r="GF21" s="365"/>
      <c r="GG21" s="365"/>
      <c r="GH21" s="365"/>
      <c r="GI21" s="366"/>
      <c r="GJ21" s="364">
        <v>15616.46855</v>
      </c>
      <c r="GK21" s="365"/>
      <c r="GL21" s="365"/>
      <c r="GM21" s="365"/>
      <c r="GN21" s="365"/>
      <c r="GO21" s="365"/>
      <c r="GP21" s="365"/>
      <c r="GQ21" s="365"/>
      <c r="GR21" s="365"/>
      <c r="GS21" s="365"/>
      <c r="GT21" s="365"/>
      <c r="GU21" s="365"/>
      <c r="GV21" s="365"/>
      <c r="GW21" s="365"/>
      <c r="GX21" s="365"/>
      <c r="GY21" s="366"/>
      <c r="GZ21" s="367"/>
      <c r="HA21" s="367"/>
      <c r="HB21" s="367"/>
      <c r="HC21" s="367"/>
      <c r="HD21" s="367"/>
      <c r="HE21" s="367"/>
      <c r="HF21" s="367"/>
      <c r="HG21" s="367"/>
      <c r="HH21" s="367"/>
      <c r="HI21" s="367"/>
      <c r="HJ21" s="367"/>
      <c r="HK21" s="367"/>
      <c r="HL21" s="367"/>
      <c r="HM21" s="367"/>
      <c r="HN21" s="367"/>
      <c r="HO21" s="367"/>
      <c r="HP21" s="367"/>
    </row>
    <row r="22" spans="1:224" s="106" customFormat="1" ht="9.75" customHeight="1">
      <c r="A22" s="109"/>
      <c r="B22" s="359" t="s">
        <v>250</v>
      </c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60"/>
      <c r="AL22" s="361" t="s">
        <v>1</v>
      </c>
      <c r="AM22" s="361"/>
      <c r="AN22" s="361"/>
      <c r="AO22" s="361"/>
      <c r="AP22" s="361"/>
      <c r="AQ22" s="361"/>
      <c r="AR22" s="361"/>
      <c r="AS22" s="361"/>
      <c r="AT22" s="361"/>
      <c r="AU22" s="361"/>
      <c r="AV22" s="362" t="s">
        <v>251</v>
      </c>
      <c r="AW22" s="362"/>
      <c r="AX22" s="362"/>
      <c r="AY22" s="362"/>
      <c r="AZ22" s="362"/>
      <c r="BA22" s="362"/>
      <c r="BB22" s="362"/>
      <c r="BC22" s="362"/>
      <c r="BD22" s="363">
        <v>20651</v>
      </c>
      <c r="BE22" s="363"/>
      <c r="BF22" s="363"/>
      <c r="BG22" s="363"/>
      <c r="BH22" s="363"/>
      <c r="BI22" s="363"/>
      <c r="BJ22" s="363"/>
      <c r="BK22" s="363"/>
      <c r="BL22" s="363"/>
      <c r="BM22" s="363"/>
      <c r="BN22" s="363"/>
      <c r="BO22" s="363"/>
      <c r="BP22" s="363"/>
      <c r="BQ22" s="363"/>
      <c r="BR22" s="363">
        <v>20651</v>
      </c>
      <c r="BS22" s="363"/>
      <c r="BT22" s="363"/>
      <c r="BU22" s="363"/>
      <c r="BV22" s="363"/>
      <c r="BW22" s="363"/>
      <c r="BX22" s="363"/>
      <c r="BY22" s="363"/>
      <c r="BZ22" s="363"/>
      <c r="CA22" s="363"/>
      <c r="CB22" s="363"/>
      <c r="CC22" s="363"/>
      <c r="CD22" s="363"/>
      <c r="CE22" s="363"/>
      <c r="CF22" s="363">
        <v>1284.63159</v>
      </c>
      <c r="CG22" s="363"/>
      <c r="CH22" s="363"/>
      <c r="CI22" s="363"/>
      <c r="CJ22" s="363"/>
      <c r="CK22" s="363"/>
      <c r="CL22" s="363"/>
      <c r="CM22" s="363"/>
      <c r="CN22" s="363"/>
      <c r="CO22" s="363"/>
      <c r="CP22" s="363"/>
      <c r="CQ22" s="363"/>
      <c r="CR22" s="363"/>
      <c r="CS22" s="363"/>
      <c r="CT22" s="363"/>
      <c r="CU22" s="363"/>
      <c r="CV22" s="363">
        <v>2.20259</v>
      </c>
      <c r="CW22" s="363"/>
      <c r="CX22" s="363"/>
      <c r="CY22" s="363"/>
      <c r="CZ22" s="363"/>
      <c r="DA22" s="363"/>
      <c r="DB22" s="363"/>
      <c r="DC22" s="363"/>
      <c r="DD22" s="363"/>
      <c r="DE22" s="363"/>
      <c r="DF22" s="363"/>
      <c r="DG22" s="363"/>
      <c r="DH22" s="363"/>
      <c r="DI22" s="363"/>
      <c r="DJ22" s="363"/>
      <c r="DK22" s="363"/>
      <c r="DL22" s="363">
        <v>19364.16581</v>
      </c>
      <c r="DM22" s="363"/>
      <c r="DN22" s="363"/>
      <c r="DO22" s="363"/>
      <c r="DP22" s="363"/>
      <c r="DQ22" s="363"/>
      <c r="DR22" s="363"/>
      <c r="DS22" s="363"/>
      <c r="DT22" s="363"/>
      <c r="DU22" s="363"/>
      <c r="DV22" s="363"/>
      <c r="DW22" s="363"/>
      <c r="DX22" s="363"/>
      <c r="DY22" s="363"/>
      <c r="DZ22" s="363"/>
      <c r="EA22" s="363"/>
      <c r="EB22" s="363">
        <v>154787</v>
      </c>
      <c r="EC22" s="363"/>
      <c r="ED22" s="363"/>
      <c r="EE22" s="363"/>
      <c r="EF22" s="363"/>
      <c r="EG22" s="363"/>
      <c r="EH22" s="363"/>
      <c r="EI22" s="363"/>
      <c r="EJ22" s="363"/>
      <c r="EK22" s="363"/>
      <c r="EL22" s="363"/>
      <c r="EM22" s="363"/>
      <c r="EN22" s="363"/>
      <c r="EO22" s="363"/>
      <c r="EP22" s="364">
        <v>154787</v>
      </c>
      <c r="EQ22" s="365"/>
      <c r="ER22" s="365"/>
      <c r="ES22" s="365"/>
      <c r="ET22" s="365"/>
      <c r="EU22" s="365"/>
      <c r="EV22" s="365"/>
      <c r="EW22" s="365"/>
      <c r="EX22" s="365"/>
      <c r="EY22" s="365"/>
      <c r="EZ22" s="365"/>
      <c r="FA22" s="365"/>
      <c r="FB22" s="365"/>
      <c r="FC22" s="366"/>
      <c r="FD22" s="364">
        <v>7536.1441</v>
      </c>
      <c r="FE22" s="365"/>
      <c r="FF22" s="365"/>
      <c r="FG22" s="365"/>
      <c r="FH22" s="365"/>
      <c r="FI22" s="365"/>
      <c r="FJ22" s="365"/>
      <c r="FK22" s="365"/>
      <c r="FL22" s="365"/>
      <c r="FM22" s="365"/>
      <c r="FN22" s="365"/>
      <c r="FO22" s="365"/>
      <c r="FP22" s="365"/>
      <c r="FQ22" s="365"/>
      <c r="FR22" s="365"/>
      <c r="FS22" s="366"/>
      <c r="FT22" s="364">
        <v>2852.62896</v>
      </c>
      <c r="FU22" s="365"/>
      <c r="FV22" s="365"/>
      <c r="FW22" s="365"/>
      <c r="FX22" s="365"/>
      <c r="FY22" s="365"/>
      <c r="FZ22" s="365"/>
      <c r="GA22" s="365"/>
      <c r="GB22" s="365"/>
      <c r="GC22" s="365"/>
      <c r="GD22" s="365"/>
      <c r="GE22" s="365"/>
      <c r="GF22" s="365"/>
      <c r="GG22" s="365"/>
      <c r="GH22" s="365"/>
      <c r="GI22" s="366"/>
      <c r="GJ22" s="364">
        <v>144398.22693</v>
      </c>
      <c r="GK22" s="365"/>
      <c r="GL22" s="365"/>
      <c r="GM22" s="365"/>
      <c r="GN22" s="365"/>
      <c r="GO22" s="365"/>
      <c r="GP22" s="365"/>
      <c r="GQ22" s="365"/>
      <c r="GR22" s="365"/>
      <c r="GS22" s="365"/>
      <c r="GT22" s="365"/>
      <c r="GU22" s="365"/>
      <c r="GV22" s="365"/>
      <c r="GW22" s="365"/>
      <c r="GX22" s="365"/>
      <c r="GY22" s="366"/>
      <c r="GZ22" s="367"/>
      <c r="HA22" s="367"/>
      <c r="HB22" s="367"/>
      <c r="HC22" s="367"/>
      <c r="HD22" s="367"/>
      <c r="HE22" s="367"/>
      <c r="HF22" s="367"/>
      <c r="HG22" s="367"/>
      <c r="HH22" s="367"/>
      <c r="HI22" s="367"/>
      <c r="HJ22" s="367"/>
      <c r="HK22" s="367"/>
      <c r="HL22" s="367"/>
      <c r="HM22" s="367"/>
      <c r="HN22" s="367"/>
      <c r="HO22" s="367"/>
      <c r="HP22" s="367"/>
    </row>
    <row r="23" spans="1:224" s="106" customFormat="1" ht="9.75" customHeight="1">
      <c r="A23" s="109"/>
      <c r="B23" s="359" t="s">
        <v>252</v>
      </c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60"/>
      <c r="AL23" s="361" t="s">
        <v>1</v>
      </c>
      <c r="AM23" s="361"/>
      <c r="AN23" s="361"/>
      <c r="AO23" s="361"/>
      <c r="AP23" s="361"/>
      <c r="AQ23" s="361"/>
      <c r="AR23" s="361"/>
      <c r="AS23" s="361"/>
      <c r="AT23" s="361"/>
      <c r="AU23" s="361"/>
      <c r="AV23" s="362" t="s">
        <v>253</v>
      </c>
      <c r="AW23" s="362"/>
      <c r="AX23" s="362"/>
      <c r="AY23" s="362"/>
      <c r="AZ23" s="362"/>
      <c r="BA23" s="362"/>
      <c r="BB23" s="362"/>
      <c r="BC23" s="362"/>
      <c r="BD23" s="363">
        <v>467214</v>
      </c>
      <c r="BE23" s="363"/>
      <c r="BF23" s="363"/>
      <c r="BG23" s="363"/>
      <c r="BH23" s="363"/>
      <c r="BI23" s="363"/>
      <c r="BJ23" s="363"/>
      <c r="BK23" s="363"/>
      <c r="BL23" s="363"/>
      <c r="BM23" s="363"/>
      <c r="BN23" s="363"/>
      <c r="BO23" s="363"/>
      <c r="BP23" s="363"/>
      <c r="BQ23" s="363"/>
      <c r="BR23" s="363">
        <v>467214</v>
      </c>
      <c r="BS23" s="363"/>
      <c r="BT23" s="363"/>
      <c r="BU23" s="363"/>
      <c r="BV23" s="363"/>
      <c r="BW23" s="363"/>
      <c r="BX23" s="363"/>
      <c r="BY23" s="363"/>
      <c r="BZ23" s="363"/>
      <c r="CA23" s="363"/>
      <c r="CB23" s="363"/>
      <c r="CC23" s="363"/>
      <c r="CD23" s="363"/>
      <c r="CE23" s="363"/>
      <c r="CF23" s="363">
        <v>29063.8645</v>
      </c>
      <c r="CG23" s="363"/>
      <c r="CH23" s="363"/>
      <c r="CI23" s="363"/>
      <c r="CJ23" s="363"/>
      <c r="CK23" s="363"/>
      <c r="CL23" s="363"/>
      <c r="CM23" s="363"/>
      <c r="CN23" s="363"/>
      <c r="CO23" s="363"/>
      <c r="CP23" s="363"/>
      <c r="CQ23" s="363"/>
      <c r="CR23" s="363"/>
      <c r="CS23" s="363"/>
      <c r="CT23" s="363"/>
      <c r="CU23" s="363"/>
      <c r="CV23" s="363">
        <v>49.83202</v>
      </c>
      <c r="CW23" s="363"/>
      <c r="CX23" s="363"/>
      <c r="CY23" s="363"/>
      <c r="CZ23" s="363"/>
      <c r="DA23" s="363"/>
      <c r="DB23" s="363"/>
      <c r="DC23" s="363"/>
      <c r="DD23" s="363"/>
      <c r="DE23" s="363"/>
      <c r="DF23" s="363"/>
      <c r="DG23" s="363"/>
      <c r="DH23" s="363"/>
      <c r="DI23" s="363"/>
      <c r="DJ23" s="363"/>
      <c r="DK23" s="363"/>
      <c r="DL23" s="363">
        <v>438100.30347</v>
      </c>
      <c r="DM23" s="363"/>
      <c r="DN23" s="363"/>
      <c r="DO23" s="363"/>
      <c r="DP23" s="363"/>
      <c r="DQ23" s="363"/>
      <c r="DR23" s="363"/>
      <c r="DS23" s="363"/>
      <c r="DT23" s="363"/>
      <c r="DU23" s="363"/>
      <c r="DV23" s="363"/>
      <c r="DW23" s="363"/>
      <c r="DX23" s="363"/>
      <c r="DY23" s="363"/>
      <c r="DZ23" s="363"/>
      <c r="EA23" s="363"/>
      <c r="EB23" s="363">
        <v>603478</v>
      </c>
      <c r="EC23" s="363"/>
      <c r="ED23" s="363"/>
      <c r="EE23" s="363"/>
      <c r="EF23" s="363"/>
      <c r="EG23" s="363"/>
      <c r="EH23" s="363"/>
      <c r="EI23" s="363"/>
      <c r="EJ23" s="363"/>
      <c r="EK23" s="363"/>
      <c r="EL23" s="363"/>
      <c r="EM23" s="363"/>
      <c r="EN23" s="363"/>
      <c r="EO23" s="363"/>
      <c r="EP23" s="364">
        <v>603478</v>
      </c>
      <c r="EQ23" s="365"/>
      <c r="ER23" s="365"/>
      <c r="ES23" s="365"/>
      <c r="ET23" s="365"/>
      <c r="EU23" s="365"/>
      <c r="EV23" s="365"/>
      <c r="EW23" s="365"/>
      <c r="EX23" s="365"/>
      <c r="EY23" s="365"/>
      <c r="EZ23" s="365"/>
      <c r="FA23" s="365"/>
      <c r="FB23" s="365"/>
      <c r="FC23" s="366"/>
      <c r="FD23" s="364">
        <v>29381.64815</v>
      </c>
      <c r="FE23" s="365"/>
      <c r="FF23" s="365"/>
      <c r="FG23" s="365"/>
      <c r="FH23" s="365"/>
      <c r="FI23" s="365"/>
      <c r="FJ23" s="365"/>
      <c r="FK23" s="365"/>
      <c r="FL23" s="365"/>
      <c r="FM23" s="365"/>
      <c r="FN23" s="365"/>
      <c r="FO23" s="365"/>
      <c r="FP23" s="365"/>
      <c r="FQ23" s="365"/>
      <c r="FR23" s="365"/>
      <c r="FS23" s="366"/>
      <c r="FT23" s="364">
        <v>11121.72741</v>
      </c>
      <c r="FU23" s="365"/>
      <c r="FV23" s="365"/>
      <c r="FW23" s="365"/>
      <c r="FX23" s="365"/>
      <c r="FY23" s="365"/>
      <c r="FZ23" s="365"/>
      <c r="GA23" s="365"/>
      <c r="GB23" s="365"/>
      <c r="GC23" s="365"/>
      <c r="GD23" s="365"/>
      <c r="GE23" s="365"/>
      <c r="GF23" s="365"/>
      <c r="GG23" s="365"/>
      <c r="GH23" s="365"/>
      <c r="GI23" s="366"/>
      <c r="GJ23" s="364">
        <v>562974.62442</v>
      </c>
      <c r="GK23" s="365"/>
      <c r="GL23" s="365"/>
      <c r="GM23" s="365"/>
      <c r="GN23" s="365"/>
      <c r="GO23" s="365"/>
      <c r="GP23" s="365"/>
      <c r="GQ23" s="365"/>
      <c r="GR23" s="365"/>
      <c r="GS23" s="365"/>
      <c r="GT23" s="365"/>
      <c r="GU23" s="365"/>
      <c r="GV23" s="365"/>
      <c r="GW23" s="365"/>
      <c r="GX23" s="365"/>
      <c r="GY23" s="366"/>
      <c r="GZ23" s="367"/>
      <c r="HA23" s="367"/>
      <c r="HB23" s="367"/>
      <c r="HC23" s="367"/>
      <c r="HD23" s="367"/>
      <c r="HE23" s="367"/>
      <c r="HF23" s="367"/>
      <c r="HG23" s="367"/>
      <c r="HH23" s="367"/>
      <c r="HI23" s="367"/>
      <c r="HJ23" s="367"/>
      <c r="HK23" s="367"/>
      <c r="HL23" s="367"/>
      <c r="HM23" s="367"/>
      <c r="HN23" s="367"/>
      <c r="HO23" s="367"/>
      <c r="HP23" s="367"/>
    </row>
    <row r="24" spans="1:224" s="106" customFormat="1" ht="9.75" customHeight="1">
      <c r="A24" s="109"/>
      <c r="B24" s="359" t="s">
        <v>254</v>
      </c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60"/>
      <c r="AL24" s="361" t="s">
        <v>1</v>
      </c>
      <c r="AM24" s="361"/>
      <c r="AN24" s="361"/>
      <c r="AO24" s="361"/>
      <c r="AP24" s="361"/>
      <c r="AQ24" s="361"/>
      <c r="AR24" s="361"/>
      <c r="AS24" s="361"/>
      <c r="AT24" s="361"/>
      <c r="AU24" s="361"/>
      <c r="AV24" s="362" t="s">
        <v>255</v>
      </c>
      <c r="AW24" s="362"/>
      <c r="AX24" s="362"/>
      <c r="AY24" s="362"/>
      <c r="AZ24" s="362"/>
      <c r="BA24" s="362"/>
      <c r="BB24" s="362"/>
      <c r="BC24" s="362"/>
      <c r="BD24" s="363">
        <v>333538</v>
      </c>
      <c r="BE24" s="363"/>
      <c r="BF24" s="363"/>
      <c r="BG24" s="363"/>
      <c r="BH24" s="363"/>
      <c r="BI24" s="363"/>
      <c r="BJ24" s="363"/>
      <c r="BK24" s="363"/>
      <c r="BL24" s="363"/>
      <c r="BM24" s="363"/>
      <c r="BN24" s="363"/>
      <c r="BO24" s="363"/>
      <c r="BP24" s="363"/>
      <c r="BQ24" s="363"/>
      <c r="BR24" s="363">
        <v>333538</v>
      </c>
      <c r="BS24" s="363"/>
      <c r="BT24" s="363"/>
      <c r="BU24" s="363"/>
      <c r="BV24" s="363"/>
      <c r="BW24" s="363"/>
      <c r="BX24" s="363"/>
      <c r="BY24" s="363"/>
      <c r="BZ24" s="363"/>
      <c r="CA24" s="363"/>
      <c r="CB24" s="363"/>
      <c r="CC24" s="363"/>
      <c r="CD24" s="363"/>
      <c r="CE24" s="363"/>
      <c r="CF24" s="363">
        <v>20748.31498</v>
      </c>
      <c r="CG24" s="363"/>
      <c r="CH24" s="363"/>
      <c r="CI24" s="363"/>
      <c r="CJ24" s="363"/>
      <c r="CK24" s="363"/>
      <c r="CL24" s="363"/>
      <c r="CM24" s="363"/>
      <c r="CN24" s="363"/>
      <c r="CO24" s="363"/>
      <c r="CP24" s="363"/>
      <c r="CQ24" s="363"/>
      <c r="CR24" s="363"/>
      <c r="CS24" s="363"/>
      <c r="CT24" s="363"/>
      <c r="CU24" s="363"/>
      <c r="CV24" s="363">
        <v>35.57443</v>
      </c>
      <c r="CW24" s="363"/>
      <c r="CX24" s="363"/>
      <c r="CY24" s="363"/>
      <c r="CZ24" s="363"/>
      <c r="DA24" s="363"/>
      <c r="DB24" s="363"/>
      <c r="DC24" s="363"/>
      <c r="DD24" s="363"/>
      <c r="DE24" s="363"/>
      <c r="DF24" s="363"/>
      <c r="DG24" s="363"/>
      <c r="DH24" s="363"/>
      <c r="DI24" s="363"/>
      <c r="DJ24" s="363"/>
      <c r="DK24" s="363"/>
      <c r="DL24" s="363">
        <v>312754.11057</v>
      </c>
      <c r="DM24" s="363"/>
      <c r="DN24" s="363"/>
      <c r="DO24" s="363"/>
      <c r="DP24" s="363"/>
      <c r="DQ24" s="363"/>
      <c r="DR24" s="363"/>
      <c r="DS24" s="363"/>
      <c r="DT24" s="363"/>
      <c r="DU24" s="363"/>
      <c r="DV24" s="363"/>
      <c r="DW24" s="363"/>
      <c r="DX24" s="363"/>
      <c r="DY24" s="363"/>
      <c r="DZ24" s="363"/>
      <c r="EA24" s="363"/>
      <c r="EB24" s="363">
        <v>685563</v>
      </c>
      <c r="EC24" s="363"/>
      <c r="ED24" s="363"/>
      <c r="EE24" s="363"/>
      <c r="EF24" s="363"/>
      <c r="EG24" s="363"/>
      <c r="EH24" s="363"/>
      <c r="EI24" s="363"/>
      <c r="EJ24" s="363"/>
      <c r="EK24" s="363"/>
      <c r="EL24" s="363"/>
      <c r="EM24" s="363"/>
      <c r="EN24" s="363"/>
      <c r="EO24" s="363"/>
      <c r="EP24" s="364">
        <v>685563</v>
      </c>
      <c r="EQ24" s="365"/>
      <c r="ER24" s="365"/>
      <c r="ES24" s="365"/>
      <c r="ET24" s="365"/>
      <c r="EU24" s="365"/>
      <c r="EV24" s="365"/>
      <c r="EW24" s="365"/>
      <c r="EX24" s="365"/>
      <c r="EY24" s="365"/>
      <c r="EZ24" s="365"/>
      <c r="FA24" s="365"/>
      <c r="FB24" s="365"/>
      <c r="FC24" s="366"/>
      <c r="FD24" s="364">
        <v>33378.13616</v>
      </c>
      <c r="FE24" s="365"/>
      <c r="FF24" s="365"/>
      <c r="FG24" s="365"/>
      <c r="FH24" s="365"/>
      <c r="FI24" s="365"/>
      <c r="FJ24" s="365"/>
      <c r="FK24" s="365"/>
      <c r="FL24" s="365"/>
      <c r="FM24" s="365"/>
      <c r="FN24" s="365"/>
      <c r="FO24" s="365"/>
      <c r="FP24" s="365"/>
      <c r="FQ24" s="365"/>
      <c r="FR24" s="365"/>
      <c r="FS24" s="366"/>
      <c r="FT24" s="364">
        <v>12634.50334</v>
      </c>
      <c r="FU24" s="365"/>
      <c r="FV24" s="365"/>
      <c r="FW24" s="365"/>
      <c r="FX24" s="365"/>
      <c r="FY24" s="365"/>
      <c r="FZ24" s="365"/>
      <c r="GA24" s="365"/>
      <c r="GB24" s="365"/>
      <c r="GC24" s="365"/>
      <c r="GD24" s="365"/>
      <c r="GE24" s="365"/>
      <c r="GF24" s="365"/>
      <c r="GG24" s="365"/>
      <c r="GH24" s="365"/>
      <c r="GI24" s="366"/>
      <c r="GJ24" s="364">
        <v>639550.36048</v>
      </c>
      <c r="GK24" s="365"/>
      <c r="GL24" s="365"/>
      <c r="GM24" s="365"/>
      <c r="GN24" s="365"/>
      <c r="GO24" s="365"/>
      <c r="GP24" s="365"/>
      <c r="GQ24" s="365"/>
      <c r="GR24" s="365"/>
      <c r="GS24" s="365"/>
      <c r="GT24" s="365"/>
      <c r="GU24" s="365"/>
      <c r="GV24" s="365"/>
      <c r="GW24" s="365"/>
      <c r="GX24" s="365"/>
      <c r="GY24" s="366"/>
      <c r="GZ24" s="367"/>
      <c r="HA24" s="367"/>
      <c r="HB24" s="367"/>
      <c r="HC24" s="367"/>
      <c r="HD24" s="367"/>
      <c r="HE24" s="367"/>
      <c r="HF24" s="367"/>
      <c r="HG24" s="367"/>
      <c r="HH24" s="367"/>
      <c r="HI24" s="367"/>
      <c r="HJ24" s="367"/>
      <c r="HK24" s="367"/>
      <c r="HL24" s="367"/>
      <c r="HM24" s="367"/>
      <c r="HN24" s="367"/>
      <c r="HO24" s="367"/>
      <c r="HP24" s="367"/>
    </row>
    <row r="25" spans="1:224" s="106" customFormat="1" ht="9.75" customHeight="1">
      <c r="A25" s="109"/>
      <c r="B25" s="359" t="s">
        <v>256</v>
      </c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60"/>
      <c r="AL25" s="361" t="s">
        <v>1</v>
      </c>
      <c r="AM25" s="361"/>
      <c r="AN25" s="361"/>
      <c r="AO25" s="361"/>
      <c r="AP25" s="361"/>
      <c r="AQ25" s="361"/>
      <c r="AR25" s="361"/>
      <c r="AS25" s="361"/>
      <c r="AT25" s="361"/>
      <c r="AU25" s="361"/>
      <c r="AV25" s="362" t="s">
        <v>100</v>
      </c>
      <c r="AW25" s="362"/>
      <c r="AX25" s="362"/>
      <c r="AY25" s="362"/>
      <c r="AZ25" s="362"/>
      <c r="BA25" s="362"/>
      <c r="BB25" s="362"/>
      <c r="BC25" s="362"/>
      <c r="BD25" s="363">
        <v>92543</v>
      </c>
      <c r="BE25" s="363"/>
      <c r="BF25" s="363"/>
      <c r="BG25" s="363"/>
      <c r="BH25" s="363"/>
      <c r="BI25" s="363"/>
      <c r="BJ25" s="363"/>
      <c r="BK25" s="363"/>
      <c r="BL25" s="363"/>
      <c r="BM25" s="363"/>
      <c r="BN25" s="363"/>
      <c r="BO25" s="363"/>
      <c r="BP25" s="363"/>
      <c r="BQ25" s="363"/>
      <c r="BR25" s="363">
        <v>92543</v>
      </c>
      <c r="BS25" s="363"/>
      <c r="BT25" s="363"/>
      <c r="BU25" s="363"/>
      <c r="BV25" s="363"/>
      <c r="BW25" s="363"/>
      <c r="BX25" s="363"/>
      <c r="BY25" s="363"/>
      <c r="BZ25" s="363"/>
      <c r="CA25" s="363"/>
      <c r="CB25" s="363"/>
      <c r="CC25" s="363"/>
      <c r="CD25" s="363"/>
      <c r="CE25" s="363"/>
      <c r="CF25" s="363">
        <v>6263.99721</v>
      </c>
      <c r="CG25" s="363"/>
      <c r="CH25" s="363"/>
      <c r="CI25" s="363"/>
      <c r="CJ25" s="363"/>
      <c r="CK25" s="363"/>
      <c r="CL25" s="363"/>
      <c r="CM25" s="363"/>
      <c r="CN25" s="363"/>
      <c r="CO25" s="363"/>
      <c r="CP25" s="363"/>
      <c r="CQ25" s="363"/>
      <c r="CR25" s="363"/>
      <c r="CS25" s="363"/>
      <c r="CT25" s="363"/>
      <c r="CU25" s="363"/>
      <c r="CV25" s="363">
        <v>-714.60912</v>
      </c>
      <c r="CW25" s="363"/>
      <c r="CX25" s="363"/>
      <c r="CY25" s="363"/>
      <c r="CZ25" s="363"/>
      <c r="DA25" s="363"/>
      <c r="DB25" s="363"/>
      <c r="DC25" s="363"/>
      <c r="DD25" s="363"/>
      <c r="DE25" s="363"/>
      <c r="DF25" s="363"/>
      <c r="DG25" s="363"/>
      <c r="DH25" s="363"/>
      <c r="DI25" s="363"/>
      <c r="DJ25" s="363"/>
      <c r="DK25" s="363"/>
      <c r="DL25" s="363">
        <v>86993.61191</v>
      </c>
      <c r="DM25" s="363"/>
      <c r="DN25" s="363"/>
      <c r="DO25" s="363"/>
      <c r="DP25" s="363"/>
      <c r="DQ25" s="363"/>
      <c r="DR25" s="363"/>
      <c r="DS25" s="363"/>
      <c r="DT25" s="363"/>
      <c r="DU25" s="363"/>
      <c r="DV25" s="363"/>
      <c r="DW25" s="363"/>
      <c r="DX25" s="363"/>
      <c r="DY25" s="363"/>
      <c r="DZ25" s="363"/>
      <c r="EA25" s="363"/>
      <c r="EB25" s="363">
        <v>-109473</v>
      </c>
      <c r="EC25" s="363"/>
      <c r="ED25" s="363"/>
      <c r="EE25" s="363"/>
      <c r="EF25" s="363"/>
      <c r="EG25" s="363"/>
      <c r="EH25" s="363"/>
      <c r="EI25" s="363"/>
      <c r="EJ25" s="363"/>
      <c r="EK25" s="363"/>
      <c r="EL25" s="363"/>
      <c r="EM25" s="363"/>
      <c r="EN25" s="363"/>
      <c r="EO25" s="363"/>
      <c r="EP25" s="364">
        <v>-109473</v>
      </c>
      <c r="EQ25" s="365"/>
      <c r="ER25" s="365"/>
      <c r="ES25" s="365"/>
      <c r="ET25" s="365"/>
      <c r="EU25" s="365"/>
      <c r="EV25" s="365"/>
      <c r="EW25" s="365"/>
      <c r="EX25" s="365"/>
      <c r="EY25" s="365"/>
      <c r="EZ25" s="365"/>
      <c r="FA25" s="365"/>
      <c r="FB25" s="365"/>
      <c r="FC25" s="366"/>
      <c r="FD25" s="364">
        <v>-14264.60854</v>
      </c>
      <c r="FE25" s="365"/>
      <c r="FF25" s="365"/>
      <c r="FG25" s="365"/>
      <c r="FH25" s="365"/>
      <c r="FI25" s="365"/>
      <c r="FJ25" s="365"/>
      <c r="FK25" s="365"/>
      <c r="FL25" s="365"/>
      <c r="FM25" s="365"/>
      <c r="FN25" s="365"/>
      <c r="FO25" s="365"/>
      <c r="FP25" s="365"/>
      <c r="FQ25" s="365"/>
      <c r="FR25" s="365"/>
      <c r="FS25" s="366"/>
      <c r="FT25" s="364">
        <v>89223.95507</v>
      </c>
      <c r="FU25" s="365"/>
      <c r="FV25" s="365"/>
      <c r="FW25" s="365"/>
      <c r="FX25" s="365"/>
      <c r="FY25" s="365"/>
      <c r="FZ25" s="365"/>
      <c r="GA25" s="365"/>
      <c r="GB25" s="365"/>
      <c r="GC25" s="365"/>
      <c r="GD25" s="365"/>
      <c r="GE25" s="365"/>
      <c r="GF25" s="365"/>
      <c r="GG25" s="365"/>
      <c r="GH25" s="365"/>
      <c r="GI25" s="366"/>
      <c r="GJ25" s="364">
        <v>-184432.34652</v>
      </c>
      <c r="GK25" s="365"/>
      <c r="GL25" s="365"/>
      <c r="GM25" s="365"/>
      <c r="GN25" s="365"/>
      <c r="GO25" s="365"/>
      <c r="GP25" s="365"/>
      <c r="GQ25" s="365"/>
      <c r="GR25" s="365"/>
      <c r="GS25" s="365"/>
      <c r="GT25" s="365"/>
      <c r="GU25" s="365"/>
      <c r="GV25" s="365"/>
      <c r="GW25" s="365"/>
      <c r="GX25" s="365"/>
      <c r="GY25" s="366"/>
      <c r="GZ25" s="367"/>
      <c r="HA25" s="367"/>
      <c r="HB25" s="367"/>
      <c r="HC25" s="367"/>
      <c r="HD25" s="367"/>
      <c r="HE25" s="367"/>
      <c r="HF25" s="367"/>
      <c r="HG25" s="367"/>
      <c r="HH25" s="367"/>
      <c r="HI25" s="367"/>
      <c r="HJ25" s="367"/>
      <c r="HK25" s="367"/>
      <c r="HL25" s="367"/>
      <c r="HM25" s="367"/>
      <c r="HN25" s="367"/>
      <c r="HO25" s="367"/>
      <c r="HP25" s="367"/>
    </row>
    <row r="26" spans="1:224" s="106" customFormat="1" ht="9.75" customHeight="1">
      <c r="A26" s="109"/>
      <c r="B26" s="359" t="s">
        <v>257</v>
      </c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  <c r="AJ26" s="359"/>
      <c r="AK26" s="360"/>
      <c r="AL26" s="361" t="s">
        <v>1</v>
      </c>
      <c r="AM26" s="361"/>
      <c r="AN26" s="361"/>
      <c r="AO26" s="361"/>
      <c r="AP26" s="361"/>
      <c r="AQ26" s="361"/>
      <c r="AR26" s="361"/>
      <c r="AS26" s="361"/>
      <c r="AT26" s="361"/>
      <c r="AU26" s="361"/>
      <c r="AV26" s="362" t="s">
        <v>258</v>
      </c>
      <c r="AW26" s="362"/>
      <c r="AX26" s="362"/>
      <c r="AY26" s="362"/>
      <c r="AZ26" s="362"/>
      <c r="BA26" s="362"/>
      <c r="BB26" s="362"/>
      <c r="BC26" s="362"/>
      <c r="BD26" s="363">
        <v>37848</v>
      </c>
      <c r="BE26" s="363"/>
      <c r="BF26" s="363"/>
      <c r="BG26" s="363"/>
      <c r="BH26" s="363"/>
      <c r="BI26" s="363"/>
      <c r="BJ26" s="363"/>
      <c r="BK26" s="363"/>
      <c r="BL26" s="363"/>
      <c r="BM26" s="363"/>
      <c r="BN26" s="363"/>
      <c r="BO26" s="363"/>
      <c r="BP26" s="363"/>
      <c r="BQ26" s="363"/>
      <c r="BR26" s="363">
        <v>37848</v>
      </c>
      <c r="BS26" s="363"/>
      <c r="BT26" s="363"/>
      <c r="BU26" s="363"/>
      <c r="BV26" s="363"/>
      <c r="BW26" s="363"/>
      <c r="BX26" s="363"/>
      <c r="BY26" s="363"/>
      <c r="BZ26" s="363"/>
      <c r="CA26" s="363"/>
      <c r="CB26" s="363"/>
      <c r="CC26" s="363"/>
      <c r="CD26" s="363"/>
      <c r="CE26" s="363"/>
      <c r="CF26" s="363">
        <v>2354.40107</v>
      </c>
      <c r="CG26" s="363"/>
      <c r="CH26" s="363"/>
      <c r="CI26" s="363"/>
      <c r="CJ26" s="363"/>
      <c r="CK26" s="363"/>
      <c r="CL26" s="363"/>
      <c r="CM26" s="363"/>
      <c r="CN26" s="363"/>
      <c r="CO26" s="363"/>
      <c r="CP26" s="363"/>
      <c r="CQ26" s="363"/>
      <c r="CR26" s="363"/>
      <c r="CS26" s="363"/>
      <c r="CT26" s="363"/>
      <c r="CU26" s="363"/>
      <c r="CV26" s="363">
        <v>0</v>
      </c>
      <c r="CW26" s="363"/>
      <c r="CX26" s="363"/>
      <c r="CY26" s="363"/>
      <c r="CZ26" s="363"/>
      <c r="DA26" s="363"/>
      <c r="DB26" s="363"/>
      <c r="DC26" s="363"/>
      <c r="DD26" s="363"/>
      <c r="DE26" s="363"/>
      <c r="DF26" s="363"/>
      <c r="DG26" s="363"/>
      <c r="DH26" s="363"/>
      <c r="DI26" s="363"/>
      <c r="DJ26" s="363"/>
      <c r="DK26" s="363"/>
      <c r="DL26" s="363">
        <v>35493.59892</v>
      </c>
      <c r="DM26" s="363"/>
      <c r="DN26" s="363"/>
      <c r="DO26" s="363"/>
      <c r="DP26" s="363"/>
      <c r="DQ26" s="363"/>
      <c r="DR26" s="363"/>
      <c r="DS26" s="363"/>
      <c r="DT26" s="363"/>
      <c r="DU26" s="363"/>
      <c r="DV26" s="363"/>
      <c r="DW26" s="363"/>
      <c r="DX26" s="363"/>
      <c r="DY26" s="363"/>
      <c r="DZ26" s="363"/>
      <c r="EA26" s="363"/>
      <c r="EB26" s="363">
        <v>50619</v>
      </c>
      <c r="EC26" s="363"/>
      <c r="ED26" s="363"/>
      <c r="EE26" s="363"/>
      <c r="EF26" s="363"/>
      <c r="EG26" s="363"/>
      <c r="EH26" s="363"/>
      <c r="EI26" s="363"/>
      <c r="EJ26" s="363"/>
      <c r="EK26" s="363"/>
      <c r="EL26" s="363"/>
      <c r="EM26" s="363"/>
      <c r="EN26" s="363"/>
      <c r="EO26" s="363"/>
      <c r="EP26" s="364">
        <v>50619</v>
      </c>
      <c r="EQ26" s="365"/>
      <c r="ER26" s="365"/>
      <c r="ES26" s="365"/>
      <c r="ET26" s="365"/>
      <c r="EU26" s="365"/>
      <c r="EV26" s="365"/>
      <c r="EW26" s="365"/>
      <c r="EX26" s="365"/>
      <c r="EY26" s="365"/>
      <c r="EZ26" s="365"/>
      <c r="FA26" s="365"/>
      <c r="FB26" s="365"/>
      <c r="FC26" s="366"/>
      <c r="FD26" s="364">
        <v>2464.49687</v>
      </c>
      <c r="FE26" s="365"/>
      <c r="FF26" s="365"/>
      <c r="FG26" s="365"/>
      <c r="FH26" s="365"/>
      <c r="FI26" s="365"/>
      <c r="FJ26" s="365"/>
      <c r="FK26" s="365"/>
      <c r="FL26" s="365"/>
      <c r="FM26" s="365"/>
      <c r="FN26" s="365"/>
      <c r="FO26" s="365"/>
      <c r="FP26" s="365"/>
      <c r="FQ26" s="365"/>
      <c r="FR26" s="365"/>
      <c r="FS26" s="366"/>
      <c r="FT26" s="364">
        <v>932.87695</v>
      </c>
      <c r="FU26" s="365"/>
      <c r="FV26" s="365"/>
      <c r="FW26" s="365"/>
      <c r="FX26" s="365"/>
      <c r="FY26" s="365"/>
      <c r="FZ26" s="365"/>
      <c r="GA26" s="365"/>
      <c r="GB26" s="365"/>
      <c r="GC26" s="365"/>
      <c r="GD26" s="365"/>
      <c r="GE26" s="365"/>
      <c r="GF26" s="365"/>
      <c r="GG26" s="365"/>
      <c r="GH26" s="365"/>
      <c r="GI26" s="366"/>
      <c r="GJ26" s="364">
        <v>47221.62616</v>
      </c>
      <c r="GK26" s="365"/>
      <c r="GL26" s="365"/>
      <c r="GM26" s="365"/>
      <c r="GN26" s="365"/>
      <c r="GO26" s="365"/>
      <c r="GP26" s="365"/>
      <c r="GQ26" s="365"/>
      <c r="GR26" s="365"/>
      <c r="GS26" s="365"/>
      <c r="GT26" s="365"/>
      <c r="GU26" s="365"/>
      <c r="GV26" s="365"/>
      <c r="GW26" s="365"/>
      <c r="GX26" s="365"/>
      <c r="GY26" s="366"/>
      <c r="GZ26" s="367"/>
      <c r="HA26" s="367"/>
      <c r="HB26" s="367"/>
      <c r="HC26" s="367"/>
      <c r="HD26" s="367"/>
      <c r="HE26" s="367"/>
      <c r="HF26" s="367"/>
      <c r="HG26" s="367"/>
      <c r="HH26" s="367"/>
      <c r="HI26" s="367"/>
      <c r="HJ26" s="367"/>
      <c r="HK26" s="367"/>
      <c r="HL26" s="367"/>
      <c r="HM26" s="367"/>
      <c r="HN26" s="367"/>
      <c r="HO26" s="367"/>
      <c r="HP26" s="367"/>
    </row>
    <row r="27" spans="1:224" s="106" customFormat="1" ht="9.75" customHeight="1">
      <c r="A27" s="109"/>
      <c r="B27" s="359" t="s">
        <v>259</v>
      </c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60"/>
      <c r="AL27" s="361" t="s">
        <v>1</v>
      </c>
      <c r="AM27" s="361"/>
      <c r="AN27" s="361"/>
      <c r="AO27" s="361"/>
      <c r="AP27" s="361"/>
      <c r="AQ27" s="361"/>
      <c r="AR27" s="361"/>
      <c r="AS27" s="361"/>
      <c r="AT27" s="361"/>
      <c r="AU27" s="361"/>
      <c r="AV27" s="362" t="s">
        <v>260</v>
      </c>
      <c r="AW27" s="362"/>
      <c r="AX27" s="362"/>
      <c r="AY27" s="362"/>
      <c r="AZ27" s="362"/>
      <c r="BA27" s="362"/>
      <c r="BB27" s="362"/>
      <c r="BC27" s="362"/>
      <c r="BD27" s="363">
        <v>69863</v>
      </c>
      <c r="BE27" s="363"/>
      <c r="BF27" s="363"/>
      <c r="BG27" s="363"/>
      <c r="BH27" s="363"/>
      <c r="BI27" s="363"/>
      <c r="BJ27" s="363"/>
      <c r="BK27" s="363"/>
      <c r="BL27" s="363"/>
      <c r="BM27" s="363"/>
      <c r="BN27" s="363"/>
      <c r="BO27" s="363"/>
      <c r="BP27" s="363"/>
      <c r="BQ27" s="363"/>
      <c r="BR27" s="363">
        <v>69863</v>
      </c>
      <c r="BS27" s="363"/>
      <c r="BT27" s="363"/>
      <c r="BU27" s="363"/>
      <c r="BV27" s="363"/>
      <c r="BW27" s="363"/>
      <c r="BX27" s="363"/>
      <c r="BY27" s="363"/>
      <c r="BZ27" s="363"/>
      <c r="CA27" s="363"/>
      <c r="CB27" s="363"/>
      <c r="CC27" s="363"/>
      <c r="CD27" s="363"/>
      <c r="CE27" s="363"/>
      <c r="CF27" s="363">
        <v>4345.95017</v>
      </c>
      <c r="CG27" s="363"/>
      <c r="CH27" s="363"/>
      <c r="CI27" s="363"/>
      <c r="CJ27" s="363"/>
      <c r="CK27" s="363"/>
      <c r="CL27" s="363"/>
      <c r="CM27" s="363"/>
      <c r="CN27" s="363"/>
      <c r="CO27" s="363"/>
      <c r="CP27" s="363"/>
      <c r="CQ27" s="363"/>
      <c r="CR27" s="363"/>
      <c r="CS27" s="363"/>
      <c r="CT27" s="363"/>
      <c r="CU27" s="363"/>
      <c r="CV27" s="363">
        <v>0</v>
      </c>
      <c r="CW27" s="363"/>
      <c r="CX27" s="363"/>
      <c r="CY27" s="363"/>
      <c r="CZ27" s="363"/>
      <c r="DA27" s="363"/>
      <c r="DB27" s="363"/>
      <c r="DC27" s="363"/>
      <c r="DD27" s="363"/>
      <c r="DE27" s="363"/>
      <c r="DF27" s="363"/>
      <c r="DG27" s="363"/>
      <c r="DH27" s="363"/>
      <c r="DI27" s="363"/>
      <c r="DJ27" s="363"/>
      <c r="DK27" s="363"/>
      <c r="DL27" s="363">
        <v>65517.04982</v>
      </c>
      <c r="DM27" s="363"/>
      <c r="DN27" s="363"/>
      <c r="DO27" s="363"/>
      <c r="DP27" s="363"/>
      <c r="DQ27" s="363"/>
      <c r="DR27" s="363"/>
      <c r="DS27" s="363"/>
      <c r="DT27" s="363"/>
      <c r="DU27" s="363"/>
      <c r="DV27" s="363"/>
      <c r="DW27" s="363"/>
      <c r="DX27" s="363"/>
      <c r="DY27" s="363"/>
      <c r="DZ27" s="363"/>
      <c r="EA27" s="363"/>
      <c r="EB27" s="363">
        <v>-90345</v>
      </c>
      <c r="EC27" s="363"/>
      <c r="ED27" s="363"/>
      <c r="EE27" s="363"/>
      <c r="EF27" s="363"/>
      <c r="EG27" s="363"/>
      <c r="EH27" s="363"/>
      <c r="EI27" s="363"/>
      <c r="EJ27" s="363"/>
      <c r="EK27" s="363"/>
      <c r="EL27" s="363"/>
      <c r="EM27" s="363"/>
      <c r="EN27" s="363"/>
      <c r="EO27" s="363"/>
      <c r="EP27" s="364">
        <v>-90345</v>
      </c>
      <c r="EQ27" s="365"/>
      <c r="ER27" s="365"/>
      <c r="ES27" s="365"/>
      <c r="ET27" s="365"/>
      <c r="EU27" s="365"/>
      <c r="EV27" s="365"/>
      <c r="EW27" s="365"/>
      <c r="EX27" s="365"/>
      <c r="EY27" s="365"/>
      <c r="EZ27" s="365"/>
      <c r="FA27" s="365"/>
      <c r="FB27" s="365"/>
      <c r="FC27" s="366"/>
      <c r="FD27" s="364">
        <v>-4398.64419</v>
      </c>
      <c r="FE27" s="365"/>
      <c r="FF27" s="365"/>
      <c r="FG27" s="365"/>
      <c r="FH27" s="365"/>
      <c r="FI27" s="365"/>
      <c r="FJ27" s="365"/>
      <c r="FK27" s="365"/>
      <c r="FL27" s="365"/>
      <c r="FM27" s="365"/>
      <c r="FN27" s="365"/>
      <c r="FO27" s="365"/>
      <c r="FP27" s="365"/>
      <c r="FQ27" s="365"/>
      <c r="FR27" s="365"/>
      <c r="FS27" s="366"/>
      <c r="FT27" s="364">
        <v>-1665.00264</v>
      </c>
      <c r="FU27" s="365"/>
      <c r="FV27" s="365"/>
      <c r="FW27" s="365"/>
      <c r="FX27" s="365"/>
      <c r="FY27" s="365"/>
      <c r="FZ27" s="365"/>
      <c r="GA27" s="365"/>
      <c r="GB27" s="365"/>
      <c r="GC27" s="365"/>
      <c r="GD27" s="365"/>
      <c r="GE27" s="365"/>
      <c r="GF27" s="365"/>
      <c r="GG27" s="365"/>
      <c r="GH27" s="365"/>
      <c r="GI27" s="366"/>
      <c r="GJ27" s="364">
        <v>-84281.35316</v>
      </c>
      <c r="GK27" s="365"/>
      <c r="GL27" s="365"/>
      <c r="GM27" s="365"/>
      <c r="GN27" s="365"/>
      <c r="GO27" s="365"/>
      <c r="GP27" s="365"/>
      <c r="GQ27" s="365"/>
      <c r="GR27" s="365"/>
      <c r="GS27" s="365"/>
      <c r="GT27" s="365"/>
      <c r="GU27" s="365"/>
      <c r="GV27" s="365"/>
      <c r="GW27" s="365"/>
      <c r="GX27" s="365"/>
      <c r="GY27" s="366"/>
      <c r="GZ27" s="367"/>
      <c r="HA27" s="367"/>
      <c r="HB27" s="367"/>
      <c r="HC27" s="367"/>
      <c r="HD27" s="367"/>
      <c r="HE27" s="367"/>
      <c r="HF27" s="367"/>
      <c r="HG27" s="367"/>
      <c r="HH27" s="367"/>
      <c r="HI27" s="367"/>
      <c r="HJ27" s="367"/>
      <c r="HK27" s="367"/>
      <c r="HL27" s="367"/>
      <c r="HM27" s="367"/>
      <c r="HN27" s="367"/>
      <c r="HO27" s="367"/>
      <c r="HP27" s="367"/>
    </row>
    <row r="28" spans="1:224" s="111" customFormat="1" ht="10.5">
      <c r="A28" s="110"/>
      <c r="B28" s="368" t="s">
        <v>261</v>
      </c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9"/>
      <c r="AL28" s="370"/>
      <c r="AM28" s="370"/>
      <c r="AN28" s="370"/>
      <c r="AO28" s="370"/>
      <c r="AP28" s="370"/>
      <c r="AQ28" s="370"/>
      <c r="AR28" s="370"/>
      <c r="AS28" s="370"/>
      <c r="AT28" s="370"/>
      <c r="AU28" s="370"/>
      <c r="AV28" s="371"/>
      <c r="AW28" s="371"/>
      <c r="AX28" s="371"/>
      <c r="AY28" s="371"/>
      <c r="AZ28" s="371"/>
      <c r="BA28" s="371"/>
      <c r="BB28" s="371"/>
      <c r="BC28" s="371"/>
      <c r="BD28" s="372"/>
      <c r="BE28" s="372"/>
      <c r="BF28" s="372"/>
      <c r="BG28" s="372"/>
      <c r="BH28" s="372"/>
      <c r="BI28" s="372"/>
      <c r="BJ28" s="372"/>
      <c r="BK28" s="372"/>
      <c r="BL28" s="372"/>
      <c r="BM28" s="372"/>
      <c r="BN28" s="372"/>
      <c r="BO28" s="372"/>
      <c r="BP28" s="372"/>
      <c r="BQ28" s="372"/>
      <c r="BR28" s="372"/>
      <c r="BS28" s="372"/>
      <c r="BT28" s="372"/>
      <c r="BU28" s="372"/>
      <c r="BV28" s="372"/>
      <c r="BW28" s="372"/>
      <c r="BX28" s="372"/>
      <c r="BY28" s="372"/>
      <c r="BZ28" s="372"/>
      <c r="CA28" s="372"/>
      <c r="CB28" s="372"/>
      <c r="CC28" s="372"/>
      <c r="CD28" s="372"/>
      <c r="CE28" s="372"/>
      <c r="CF28" s="372"/>
      <c r="CG28" s="372"/>
      <c r="CH28" s="372"/>
      <c r="CI28" s="372"/>
      <c r="CJ28" s="372"/>
      <c r="CK28" s="372"/>
      <c r="CL28" s="372"/>
      <c r="CM28" s="372"/>
      <c r="CN28" s="372"/>
      <c r="CO28" s="372"/>
      <c r="CP28" s="372"/>
      <c r="CQ28" s="372"/>
      <c r="CR28" s="372"/>
      <c r="CS28" s="372"/>
      <c r="CT28" s="372"/>
      <c r="CU28" s="372"/>
      <c r="CV28" s="372"/>
      <c r="CW28" s="372"/>
      <c r="CX28" s="372"/>
      <c r="CY28" s="372"/>
      <c r="CZ28" s="372"/>
      <c r="DA28" s="372"/>
      <c r="DB28" s="372"/>
      <c r="DC28" s="372"/>
      <c r="DD28" s="372"/>
      <c r="DE28" s="372"/>
      <c r="DF28" s="372"/>
      <c r="DG28" s="372"/>
      <c r="DH28" s="372"/>
      <c r="DI28" s="372"/>
      <c r="DJ28" s="372"/>
      <c r="DK28" s="372"/>
      <c r="DL28" s="372"/>
      <c r="DM28" s="372"/>
      <c r="DN28" s="372"/>
      <c r="DO28" s="372"/>
      <c r="DP28" s="372"/>
      <c r="DQ28" s="372"/>
      <c r="DR28" s="372"/>
      <c r="DS28" s="372"/>
      <c r="DT28" s="372"/>
      <c r="DU28" s="372"/>
      <c r="DV28" s="372"/>
      <c r="DW28" s="372"/>
      <c r="DX28" s="372"/>
      <c r="DY28" s="372"/>
      <c r="DZ28" s="372"/>
      <c r="EA28" s="372"/>
      <c r="EB28" s="372"/>
      <c r="EC28" s="372"/>
      <c r="ED28" s="372"/>
      <c r="EE28" s="372"/>
      <c r="EF28" s="372"/>
      <c r="EG28" s="372"/>
      <c r="EH28" s="372"/>
      <c r="EI28" s="372"/>
      <c r="EJ28" s="372"/>
      <c r="EK28" s="372"/>
      <c r="EL28" s="372"/>
      <c r="EM28" s="372"/>
      <c r="EN28" s="372"/>
      <c r="EO28" s="372"/>
      <c r="EP28" s="373"/>
      <c r="EQ28" s="374"/>
      <c r="ER28" s="374"/>
      <c r="ES28" s="374"/>
      <c r="ET28" s="374"/>
      <c r="EU28" s="374"/>
      <c r="EV28" s="374"/>
      <c r="EW28" s="374"/>
      <c r="EX28" s="374"/>
      <c r="EY28" s="374"/>
      <c r="EZ28" s="374"/>
      <c r="FA28" s="374"/>
      <c r="FB28" s="374"/>
      <c r="FC28" s="375"/>
      <c r="FD28" s="373"/>
      <c r="FE28" s="374"/>
      <c r="FF28" s="374"/>
      <c r="FG28" s="374"/>
      <c r="FH28" s="374"/>
      <c r="FI28" s="374"/>
      <c r="FJ28" s="374"/>
      <c r="FK28" s="374"/>
      <c r="FL28" s="374"/>
      <c r="FM28" s="374"/>
      <c r="FN28" s="374"/>
      <c r="FO28" s="374"/>
      <c r="FP28" s="374"/>
      <c r="FQ28" s="374"/>
      <c r="FR28" s="374"/>
      <c r="FS28" s="375"/>
      <c r="FT28" s="373"/>
      <c r="FU28" s="374"/>
      <c r="FV28" s="374"/>
      <c r="FW28" s="374"/>
      <c r="FX28" s="374"/>
      <c r="FY28" s="374"/>
      <c r="FZ28" s="374"/>
      <c r="GA28" s="374"/>
      <c r="GB28" s="374"/>
      <c r="GC28" s="374"/>
      <c r="GD28" s="374"/>
      <c r="GE28" s="374"/>
      <c r="GF28" s="374"/>
      <c r="GG28" s="374"/>
      <c r="GH28" s="374"/>
      <c r="GI28" s="375"/>
      <c r="GJ28" s="373"/>
      <c r="GK28" s="374"/>
      <c r="GL28" s="374"/>
      <c r="GM28" s="374"/>
      <c r="GN28" s="374"/>
      <c r="GO28" s="374"/>
      <c r="GP28" s="374"/>
      <c r="GQ28" s="374"/>
      <c r="GR28" s="374"/>
      <c r="GS28" s="374"/>
      <c r="GT28" s="374"/>
      <c r="GU28" s="374"/>
      <c r="GV28" s="374"/>
      <c r="GW28" s="374"/>
      <c r="GX28" s="374"/>
      <c r="GY28" s="375"/>
      <c r="GZ28" s="376"/>
      <c r="HA28" s="376"/>
      <c r="HB28" s="376"/>
      <c r="HC28" s="376"/>
      <c r="HD28" s="376"/>
      <c r="HE28" s="376"/>
      <c r="HF28" s="376"/>
      <c r="HG28" s="376"/>
      <c r="HH28" s="376"/>
      <c r="HI28" s="376"/>
      <c r="HJ28" s="376"/>
      <c r="HK28" s="376"/>
      <c r="HL28" s="376"/>
      <c r="HM28" s="376"/>
      <c r="HN28" s="376"/>
      <c r="HO28" s="376"/>
      <c r="HP28" s="376"/>
    </row>
    <row r="29" spans="1:224" s="106" customFormat="1" ht="9.75" customHeight="1">
      <c r="A29" s="105"/>
      <c r="B29" s="357" t="s">
        <v>262</v>
      </c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8"/>
      <c r="AL29" s="326" t="s">
        <v>1</v>
      </c>
      <c r="AM29" s="327"/>
      <c r="AN29" s="327"/>
      <c r="AO29" s="327"/>
      <c r="AP29" s="327"/>
      <c r="AQ29" s="327"/>
      <c r="AR29" s="327"/>
      <c r="AS29" s="327"/>
      <c r="AT29" s="327"/>
      <c r="AU29" s="328"/>
      <c r="AV29" s="335">
        <v>140</v>
      </c>
      <c r="AW29" s="336"/>
      <c r="AX29" s="336"/>
      <c r="AY29" s="336"/>
      <c r="AZ29" s="336"/>
      <c r="BA29" s="336"/>
      <c r="BB29" s="336"/>
      <c r="BC29" s="337"/>
      <c r="BD29" s="317">
        <v>2587</v>
      </c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9"/>
      <c r="BR29" s="317">
        <v>2587</v>
      </c>
      <c r="BS29" s="318"/>
      <c r="BT29" s="318"/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9"/>
      <c r="CF29" s="317">
        <v>0</v>
      </c>
      <c r="CG29" s="318"/>
      <c r="CH29" s="318"/>
      <c r="CI29" s="318"/>
      <c r="CJ29" s="318"/>
      <c r="CK29" s="318"/>
      <c r="CL29" s="318"/>
      <c r="CM29" s="318"/>
      <c r="CN29" s="318"/>
      <c r="CO29" s="318"/>
      <c r="CP29" s="318"/>
      <c r="CQ29" s="318"/>
      <c r="CR29" s="318"/>
      <c r="CS29" s="318"/>
      <c r="CT29" s="318"/>
      <c r="CU29" s="319"/>
      <c r="CV29" s="317">
        <v>0</v>
      </c>
      <c r="CW29" s="318"/>
      <c r="CX29" s="318"/>
      <c r="CY29" s="318"/>
      <c r="CZ29" s="318"/>
      <c r="DA29" s="318"/>
      <c r="DB29" s="318"/>
      <c r="DC29" s="318"/>
      <c r="DD29" s="318"/>
      <c r="DE29" s="318"/>
      <c r="DF29" s="318"/>
      <c r="DG29" s="318"/>
      <c r="DH29" s="318"/>
      <c r="DI29" s="318"/>
      <c r="DJ29" s="318"/>
      <c r="DK29" s="319"/>
      <c r="DL29" s="317">
        <v>2587</v>
      </c>
      <c r="DM29" s="318"/>
      <c r="DN29" s="318"/>
      <c r="DO29" s="318"/>
      <c r="DP29" s="318"/>
      <c r="DQ29" s="318"/>
      <c r="DR29" s="318"/>
      <c r="DS29" s="318"/>
      <c r="DT29" s="318"/>
      <c r="DU29" s="318"/>
      <c r="DV29" s="318"/>
      <c r="DW29" s="318"/>
      <c r="DX29" s="318"/>
      <c r="DY29" s="318"/>
      <c r="DZ29" s="318"/>
      <c r="EA29" s="319"/>
      <c r="EB29" s="317">
        <v>0</v>
      </c>
      <c r="EC29" s="318"/>
      <c r="ED29" s="318"/>
      <c r="EE29" s="318"/>
      <c r="EF29" s="318"/>
      <c r="EG29" s="318"/>
      <c r="EH29" s="318"/>
      <c r="EI29" s="318"/>
      <c r="EJ29" s="318"/>
      <c r="EK29" s="318"/>
      <c r="EL29" s="318"/>
      <c r="EM29" s="318"/>
      <c r="EN29" s="318"/>
      <c r="EO29" s="319"/>
      <c r="EP29" s="317">
        <v>0</v>
      </c>
      <c r="EQ29" s="318"/>
      <c r="ER29" s="318"/>
      <c r="ES29" s="318"/>
      <c r="ET29" s="318"/>
      <c r="EU29" s="318"/>
      <c r="EV29" s="318"/>
      <c r="EW29" s="318"/>
      <c r="EX29" s="318"/>
      <c r="EY29" s="318"/>
      <c r="EZ29" s="318"/>
      <c r="FA29" s="318"/>
      <c r="FB29" s="318"/>
      <c r="FC29" s="319"/>
      <c r="FD29" s="317">
        <v>0</v>
      </c>
      <c r="FE29" s="318"/>
      <c r="FF29" s="318"/>
      <c r="FG29" s="318"/>
      <c r="FH29" s="318"/>
      <c r="FI29" s="318"/>
      <c r="FJ29" s="318"/>
      <c r="FK29" s="318"/>
      <c r="FL29" s="318"/>
      <c r="FM29" s="318"/>
      <c r="FN29" s="318"/>
      <c r="FO29" s="318"/>
      <c r="FP29" s="318"/>
      <c r="FQ29" s="318"/>
      <c r="FR29" s="318"/>
      <c r="FS29" s="319"/>
      <c r="FT29" s="317">
        <v>0</v>
      </c>
      <c r="FU29" s="318"/>
      <c r="FV29" s="318"/>
      <c r="FW29" s="318"/>
      <c r="FX29" s="318"/>
      <c r="FY29" s="318"/>
      <c r="FZ29" s="318"/>
      <c r="GA29" s="318"/>
      <c r="GB29" s="318"/>
      <c r="GC29" s="318"/>
      <c r="GD29" s="318"/>
      <c r="GE29" s="318"/>
      <c r="GF29" s="318"/>
      <c r="GG29" s="318"/>
      <c r="GH29" s="318"/>
      <c r="GI29" s="319"/>
      <c r="GJ29" s="317">
        <v>0</v>
      </c>
      <c r="GK29" s="318"/>
      <c r="GL29" s="318"/>
      <c r="GM29" s="318"/>
      <c r="GN29" s="318"/>
      <c r="GO29" s="318"/>
      <c r="GP29" s="318"/>
      <c r="GQ29" s="318"/>
      <c r="GR29" s="318"/>
      <c r="GS29" s="318"/>
      <c r="GT29" s="318"/>
      <c r="GU29" s="318"/>
      <c r="GV29" s="318"/>
      <c r="GW29" s="318"/>
      <c r="GX29" s="318"/>
      <c r="GY29" s="319"/>
      <c r="GZ29" s="344"/>
      <c r="HA29" s="345"/>
      <c r="HB29" s="345"/>
      <c r="HC29" s="345"/>
      <c r="HD29" s="345"/>
      <c r="HE29" s="345"/>
      <c r="HF29" s="345"/>
      <c r="HG29" s="345"/>
      <c r="HH29" s="345"/>
      <c r="HI29" s="345"/>
      <c r="HJ29" s="345"/>
      <c r="HK29" s="345"/>
      <c r="HL29" s="345"/>
      <c r="HM29" s="345"/>
      <c r="HN29" s="345"/>
      <c r="HO29" s="345"/>
      <c r="HP29" s="346"/>
    </row>
    <row r="30" spans="1:224" s="106" customFormat="1" ht="9.75" customHeight="1">
      <c r="A30" s="107"/>
      <c r="B30" s="353" t="s">
        <v>263</v>
      </c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4"/>
      <c r="AL30" s="329"/>
      <c r="AM30" s="330"/>
      <c r="AN30" s="330"/>
      <c r="AO30" s="330"/>
      <c r="AP30" s="330"/>
      <c r="AQ30" s="330"/>
      <c r="AR30" s="330"/>
      <c r="AS30" s="330"/>
      <c r="AT30" s="330"/>
      <c r="AU30" s="331"/>
      <c r="AV30" s="338"/>
      <c r="AW30" s="339"/>
      <c r="AX30" s="339"/>
      <c r="AY30" s="339"/>
      <c r="AZ30" s="339"/>
      <c r="BA30" s="339"/>
      <c r="BB30" s="339"/>
      <c r="BC30" s="340"/>
      <c r="BD30" s="320"/>
      <c r="BE30" s="321"/>
      <c r="BF30" s="321"/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2"/>
      <c r="BR30" s="320"/>
      <c r="BS30" s="321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2"/>
      <c r="CF30" s="320"/>
      <c r="CG30" s="321"/>
      <c r="CH30" s="321"/>
      <c r="CI30" s="321"/>
      <c r="CJ30" s="321"/>
      <c r="CK30" s="321"/>
      <c r="CL30" s="321"/>
      <c r="CM30" s="321"/>
      <c r="CN30" s="321"/>
      <c r="CO30" s="321"/>
      <c r="CP30" s="321"/>
      <c r="CQ30" s="321"/>
      <c r="CR30" s="321"/>
      <c r="CS30" s="321"/>
      <c r="CT30" s="321"/>
      <c r="CU30" s="322"/>
      <c r="CV30" s="320"/>
      <c r="CW30" s="321"/>
      <c r="CX30" s="321"/>
      <c r="CY30" s="321"/>
      <c r="CZ30" s="321"/>
      <c r="DA30" s="321"/>
      <c r="DB30" s="321"/>
      <c r="DC30" s="321"/>
      <c r="DD30" s="321"/>
      <c r="DE30" s="321"/>
      <c r="DF30" s="321"/>
      <c r="DG30" s="321"/>
      <c r="DH30" s="321"/>
      <c r="DI30" s="321"/>
      <c r="DJ30" s="321"/>
      <c r="DK30" s="322"/>
      <c r="DL30" s="320"/>
      <c r="DM30" s="321"/>
      <c r="DN30" s="321"/>
      <c r="DO30" s="321"/>
      <c r="DP30" s="321"/>
      <c r="DQ30" s="321"/>
      <c r="DR30" s="321"/>
      <c r="DS30" s="321"/>
      <c r="DT30" s="321"/>
      <c r="DU30" s="321"/>
      <c r="DV30" s="321"/>
      <c r="DW30" s="321"/>
      <c r="DX30" s="321"/>
      <c r="DY30" s="321"/>
      <c r="DZ30" s="321"/>
      <c r="EA30" s="322"/>
      <c r="EB30" s="320"/>
      <c r="EC30" s="321"/>
      <c r="ED30" s="321"/>
      <c r="EE30" s="321"/>
      <c r="EF30" s="321"/>
      <c r="EG30" s="321"/>
      <c r="EH30" s="321"/>
      <c r="EI30" s="321"/>
      <c r="EJ30" s="321"/>
      <c r="EK30" s="321"/>
      <c r="EL30" s="321"/>
      <c r="EM30" s="321"/>
      <c r="EN30" s="321"/>
      <c r="EO30" s="322"/>
      <c r="EP30" s="320"/>
      <c r="EQ30" s="321"/>
      <c r="ER30" s="321"/>
      <c r="ES30" s="321"/>
      <c r="ET30" s="321"/>
      <c r="EU30" s="321"/>
      <c r="EV30" s="321"/>
      <c r="EW30" s="321"/>
      <c r="EX30" s="321"/>
      <c r="EY30" s="321"/>
      <c r="EZ30" s="321"/>
      <c r="FA30" s="321"/>
      <c r="FB30" s="321"/>
      <c r="FC30" s="322"/>
      <c r="FD30" s="320"/>
      <c r="FE30" s="321"/>
      <c r="FF30" s="321"/>
      <c r="FG30" s="321"/>
      <c r="FH30" s="321"/>
      <c r="FI30" s="321"/>
      <c r="FJ30" s="321"/>
      <c r="FK30" s="321"/>
      <c r="FL30" s="321"/>
      <c r="FM30" s="321"/>
      <c r="FN30" s="321"/>
      <c r="FO30" s="321"/>
      <c r="FP30" s="321"/>
      <c r="FQ30" s="321"/>
      <c r="FR30" s="321"/>
      <c r="FS30" s="322"/>
      <c r="FT30" s="320"/>
      <c r="FU30" s="321"/>
      <c r="FV30" s="321"/>
      <c r="FW30" s="321"/>
      <c r="FX30" s="321"/>
      <c r="FY30" s="321"/>
      <c r="FZ30" s="321"/>
      <c r="GA30" s="321"/>
      <c r="GB30" s="321"/>
      <c r="GC30" s="321"/>
      <c r="GD30" s="321"/>
      <c r="GE30" s="321"/>
      <c r="GF30" s="321"/>
      <c r="GG30" s="321"/>
      <c r="GH30" s="321"/>
      <c r="GI30" s="322"/>
      <c r="GJ30" s="320"/>
      <c r="GK30" s="321"/>
      <c r="GL30" s="321"/>
      <c r="GM30" s="321"/>
      <c r="GN30" s="321"/>
      <c r="GO30" s="321"/>
      <c r="GP30" s="321"/>
      <c r="GQ30" s="321"/>
      <c r="GR30" s="321"/>
      <c r="GS30" s="321"/>
      <c r="GT30" s="321"/>
      <c r="GU30" s="321"/>
      <c r="GV30" s="321"/>
      <c r="GW30" s="321"/>
      <c r="GX30" s="321"/>
      <c r="GY30" s="322"/>
      <c r="GZ30" s="347"/>
      <c r="HA30" s="348"/>
      <c r="HB30" s="348"/>
      <c r="HC30" s="348"/>
      <c r="HD30" s="348"/>
      <c r="HE30" s="348"/>
      <c r="HF30" s="348"/>
      <c r="HG30" s="348"/>
      <c r="HH30" s="348"/>
      <c r="HI30" s="348"/>
      <c r="HJ30" s="348"/>
      <c r="HK30" s="348"/>
      <c r="HL30" s="348"/>
      <c r="HM30" s="348"/>
      <c r="HN30" s="348"/>
      <c r="HO30" s="348"/>
      <c r="HP30" s="349"/>
    </row>
    <row r="31" spans="1:224" s="106" customFormat="1" ht="9.75" customHeight="1">
      <c r="A31" s="108"/>
      <c r="B31" s="355" t="s">
        <v>264</v>
      </c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6"/>
      <c r="AL31" s="332"/>
      <c r="AM31" s="333"/>
      <c r="AN31" s="333"/>
      <c r="AO31" s="333"/>
      <c r="AP31" s="333"/>
      <c r="AQ31" s="333"/>
      <c r="AR31" s="333"/>
      <c r="AS31" s="333"/>
      <c r="AT31" s="333"/>
      <c r="AU31" s="334"/>
      <c r="AV31" s="341"/>
      <c r="AW31" s="342"/>
      <c r="AX31" s="342"/>
      <c r="AY31" s="342"/>
      <c r="AZ31" s="342"/>
      <c r="BA31" s="342"/>
      <c r="BB31" s="342"/>
      <c r="BC31" s="343"/>
      <c r="BD31" s="323"/>
      <c r="BE31" s="324"/>
      <c r="BF31" s="324"/>
      <c r="BG31" s="324"/>
      <c r="BH31" s="324"/>
      <c r="BI31" s="324"/>
      <c r="BJ31" s="324"/>
      <c r="BK31" s="324"/>
      <c r="BL31" s="324"/>
      <c r="BM31" s="324"/>
      <c r="BN31" s="324"/>
      <c r="BO31" s="324"/>
      <c r="BP31" s="324"/>
      <c r="BQ31" s="325"/>
      <c r="BR31" s="323"/>
      <c r="BS31" s="324"/>
      <c r="BT31" s="324"/>
      <c r="BU31" s="324"/>
      <c r="BV31" s="324"/>
      <c r="BW31" s="324"/>
      <c r="BX31" s="324"/>
      <c r="BY31" s="324"/>
      <c r="BZ31" s="324"/>
      <c r="CA31" s="324"/>
      <c r="CB31" s="324"/>
      <c r="CC31" s="324"/>
      <c r="CD31" s="324"/>
      <c r="CE31" s="325"/>
      <c r="CF31" s="323"/>
      <c r="CG31" s="324"/>
      <c r="CH31" s="324"/>
      <c r="CI31" s="324"/>
      <c r="CJ31" s="324"/>
      <c r="CK31" s="324"/>
      <c r="CL31" s="324"/>
      <c r="CM31" s="324"/>
      <c r="CN31" s="324"/>
      <c r="CO31" s="324"/>
      <c r="CP31" s="324"/>
      <c r="CQ31" s="324"/>
      <c r="CR31" s="324"/>
      <c r="CS31" s="324"/>
      <c r="CT31" s="324"/>
      <c r="CU31" s="325"/>
      <c r="CV31" s="323"/>
      <c r="CW31" s="324"/>
      <c r="CX31" s="324"/>
      <c r="CY31" s="324"/>
      <c r="CZ31" s="324"/>
      <c r="DA31" s="324"/>
      <c r="DB31" s="324"/>
      <c r="DC31" s="324"/>
      <c r="DD31" s="324"/>
      <c r="DE31" s="324"/>
      <c r="DF31" s="324"/>
      <c r="DG31" s="324"/>
      <c r="DH31" s="324"/>
      <c r="DI31" s="324"/>
      <c r="DJ31" s="324"/>
      <c r="DK31" s="325"/>
      <c r="DL31" s="323"/>
      <c r="DM31" s="324"/>
      <c r="DN31" s="324"/>
      <c r="DO31" s="324"/>
      <c r="DP31" s="324"/>
      <c r="DQ31" s="324"/>
      <c r="DR31" s="324"/>
      <c r="DS31" s="324"/>
      <c r="DT31" s="324"/>
      <c r="DU31" s="324"/>
      <c r="DV31" s="324"/>
      <c r="DW31" s="324"/>
      <c r="DX31" s="324"/>
      <c r="DY31" s="324"/>
      <c r="DZ31" s="324"/>
      <c r="EA31" s="325"/>
      <c r="EB31" s="323"/>
      <c r="EC31" s="324"/>
      <c r="ED31" s="324"/>
      <c r="EE31" s="324"/>
      <c r="EF31" s="324"/>
      <c r="EG31" s="324"/>
      <c r="EH31" s="324"/>
      <c r="EI31" s="324"/>
      <c r="EJ31" s="324"/>
      <c r="EK31" s="324"/>
      <c r="EL31" s="324"/>
      <c r="EM31" s="324"/>
      <c r="EN31" s="324"/>
      <c r="EO31" s="325"/>
      <c r="EP31" s="323"/>
      <c r="EQ31" s="324"/>
      <c r="ER31" s="324"/>
      <c r="ES31" s="324"/>
      <c r="ET31" s="324"/>
      <c r="EU31" s="324"/>
      <c r="EV31" s="324"/>
      <c r="EW31" s="324"/>
      <c r="EX31" s="324"/>
      <c r="EY31" s="324"/>
      <c r="EZ31" s="324"/>
      <c r="FA31" s="324"/>
      <c r="FB31" s="324"/>
      <c r="FC31" s="325"/>
      <c r="FD31" s="323"/>
      <c r="FE31" s="324"/>
      <c r="FF31" s="324"/>
      <c r="FG31" s="324"/>
      <c r="FH31" s="324"/>
      <c r="FI31" s="324"/>
      <c r="FJ31" s="324"/>
      <c r="FK31" s="324"/>
      <c r="FL31" s="324"/>
      <c r="FM31" s="324"/>
      <c r="FN31" s="324"/>
      <c r="FO31" s="324"/>
      <c r="FP31" s="324"/>
      <c r="FQ31" s="324"/>
      <c r="FR31" s="324"/>
      <c r="FS31" s="325"/>
      <c r="FT31" s="323"/>
      <c r="FU31" s="324"/>
      <c r="FV31" s="324"/>
      <c r="FW31" s="324"/>
      <c r="FX31" s="324"/>
      <c r="FY31" s="324"/>
      <c r="FZ31" s="324"/>
      <c r="GA31" s="324"/>
      <c r="GB31" s="324"/>
      <c r="GC31" s="324"/>
      <c r="GD31" s="324"/>
      <c r="GE31" s="324"/>
      <c r="GF31" s="324"/>
      <c r="GG31" s="324"/>
      <c r="GH31" s="324"/>
      <c r="GI31" s="325"/>
      <c r="GJ31" s="323"/>
      <c r="GK31" s="324"/>
      <c r="GL31" s="324"/>
      <c r="GM31" s="324"/>
      <c r="GN31" s="324"/>
      <c r="GO31" s="324"/>
      <c r="GP31" s="324"/>
      <c r="GQ31" s="324"/>
      <c r="GR31" s="324"/>
      <c r="GS31" s="324"/>
      <c r="GT31" s="324"/>
      <c r="GU31" s="324"/>
      <c r="GV31" s="324"/>
      <c r="GW31" s="324"/>
      <c r="GX31" s="324"/>
      <c r="GY31" s="325"/>
      <c r="GZ31" s="350"/>
      <c r="HA31" s="351"/>
      <c r="HB31" s="351"/>
      <c r="HC31" s="351"/>
      <c r="HD31" s="351"/>
      <c r="HE31" s="351"/>
      <c r="HF31" s="351"/>
      <c r="HG31" s="351"/>
      <c r="HH31" s="351"/>
      <c r="HI31" s="351"/>
      <c r="HJ31" s="351"/>
      <c r="HK31" s="351"/>
      <c r="HL31" s="351"/>
      <c r="HM31" s="351"/>
      <c r="HN31" s="351"/>
      <c r="HO31" s="351"/>
      <c r="HP31" s="352"/>
    </row>
    <row r="32" spans="1:224" s="106" customFormat="1" ht="9.75" customHeight="1">
      <c r="A32" s="105"/>
      <c r="B32" s="357" t="s">
        <v>265</v>
      </c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8"/>
      <c r="AL32" s="326" t="s">
        <v>1</v>
      </c>
      <c r="AM32" s="327"/>
      <c r="AN32" s="327"/>
      <c r="AO32" s="327"/>
      <c r="AP32" s="327"/>
      <c r="AQ32" s="327"/>
      <c r="AR32" s="327"/>
      <c r="AS32" s="327"/>
      <c r="AT32" s="327"/>
      <c r="AU32" s="328"/>
      <c r="AV32" s="335">
        <v>150</v>
      </c>
      <c r="AW32" s="336"/>
      <c r="AX32" s="336"/>
      <c r="AY32" s="336"/>
      <c r="AZ32" s="336"/>
      <c r="BA32" s="336"/>
      <c r="BB32" s="336"/>
      <c r="BC32" s="337"/>
      <c r="BD32" s="317">
        <v>-75547</v>
      </c>
      <c r="BE32" s="318"/>
      <c r="BF32" s="318"/>
      <c r="BG32" s="318"/>
      <c r="BH32" s="318"/>
      <c r="BI32" s="318"/>
      <c r="BJ32" s="318"/>
      <c r="BK32" s="318"/>
      <c r="BL32" s="318"/>
      <c r="BM32" s="318"/>
      <c r="BN32" s="318"/>
      <c r="BO32" s="318"/>
      <c r="BP32" s="318"/>
      <c r="BQ32" s="319"/>
      <c r="BR32" s="317">
        <v>-75547</v>
      </c>
      <c r="BS32" s="318"/>
      <c r="BT32" s="318"/>
      <c r="BU32" s="318"/>
      <c r="BV32" s="318"/>
      <c r="BW32" s="318"/>
      <c r="BX32" s="318"/>
      <c r="BY32" s="318"/>
      <c r="BZ32" s="318"/>
      <c r="CA32" s="318"/>
      <c r="CB32" s="318"/>
      <c r="CC32" s="318"/>
      <c r="CD32" s="318"/>
      <c r="CE32" s="319"/>
      <c r="CF32" s="317">
        <v>0</v>
      </c>
      <c r="CG32" s="318"/>
      <c r="CH32" s="318"/>
      <c r="CI32" s="318"/>
      <c r="CJ32" s="318"/>
      <c r="CK32" s="318"/>
      <c r="CL32" s="318"/>
      <c r="CM32" s="318"/>
      <c r="CN32" s="318"/>
      <c r="CO32" s="318"/>
      <c r="CP32" s="318"/>
      <c r="CQ32" s="318"/>
      <c r="CR32" s="318"/>
      <c r="CS32" s="318"/>
      <c r="CT32" s="318"/>
      <c r="CU32" s="319"/>
      <c r="CV32" s="317">
        <v>0</v>
      </c>
      <c r="CW32" s="318"/>
      <c r="CX32" s="318"/>
      <c r="CY32" s="318"/>
      <c r="CZ32" s="318"/>
      <c r="DA32" s="318"/>
      <c r="DB32" s="318"/>
      <c r="DC32" s="318"/>
      <c r="DD32" s="318"/>
      <c r="DE32" s="318"/>
      <c r="DF32" s="318"/>
      <c r="DG32" s="318"/>
      <c r="DH32" s="318"/>
      <c r="DI32" s="318"/>
      <c r="DJ32" s="318"/>
      <c r="DK32" s="319"/>
      <c r="DL32" s="317">
        <v>-75547</v>
      </c>
      <c r="DM32" s="318"/>
      <c r="DN32" s="318"/>
      <c r="DO32" s="318"/>
      <c r="DP32" s="318"/>
      <c r="DQ32" s="318"/>
      <c r="DR32" s="318"/>
      <c r="DS32" s="318"/>
      <c r="DT32" s="318"/>
      <c r="DU32" s="318"/>
      <c r="DV32" s="318"/>
      <c r="DW32" s="318"/>
      <c r="DX32" s="318"/>
      <c r="DY32" s="318"/>
      <c r="DZ32" s="318"/>
      <c r="EA32" s="319"/>
      <c r="EB32" s="317">
        <v>-74787.58356000001</v>
      </c>
      <c r="EC32" s="318"/>
      <c r="ED32" s="318"/>
      <c r="EE32" s="318"/>
      <c r="EF32" s="318"/>
      <c r="EG32" s="318"/>
      <c r="EH32" s="318"/>
      <c r="EI32" s="318"/>
      <c r="EJ32" s="318"/>
      <c r="EK32" s="318"/>
      <c r="EL32" s="318"/>
      <c r="EM32" s="318"/>
      <c r="EN32" s="318"/>
      <c r="EO32" s="319"/>
      <c r="EP32" s="317">
        <v>-74787.58356000001</v>
      </c>
      <c r="EQ32" s="318"/>
      <c r="ER32" s="318"/>
      <c r="ES32" s="318"/>
      <c r="ET32" s="318"/>
      <c r="EU32" s="318"/>
      <c r="EV32" s="318"/>
      <c r="EW32" s="318"/>
      <c r="EX32" s="318"/>
      <c r="EY32" s="318"/>
      <c r="EZ32" s="318"/>
      <c r="FA32" s="318"/>
      <c r="FB32" s="318"/>
      <c r="FC32" s="319"/>
      <c r="FD32" s="317">
        <v>0</v>
      </c>
      <c r="FE32" s="318"/>
      <c r="FF32" s="318"/>
      <c r="FG32" s="318"/>
      <c r="FH32" s="318"/>
      <c r="FI32" s="318"/>
      <c r="FJ32" s="318"/>
      <c r="FK32" s="318"/>
      <c r="FL32" s="318"/>
      <c r="FM32" s="318"/>
      <c r="FN32" s="318"/>
      <c r="FO32" s="318"/>
      <c r="FP32" s="318"/>
      <c r="FQ32" s="318"/>
      <c r="FR32" s="318"/>
      <c r="FS32" s="319"/>
      <c r="FT32" s="317">
        <v>0</v>
      </c>
      <c r="FU32" s="318"/>
      <c r="FV32" s="318"/>
      <c r="FW32" s="318"/>
      <c r="FX32" s="318"/>
      <c r="FY32" s="318"/>
      <c r="FZ32" s="318"/>
      <c r="GA32" s="318"/>
      <c r="GB32" s="318"/>
      <c r="GC32" s="318"/>
      <c r="GD32" s="318"/>
      <c r="GE32" s="318"/>
      <c r="GF32" s="318"/>
      <c r="GG32" s="318"/>
      <c r="GH32" s="318"/>
      <c r="GI32" s="319"/>
      <c r="GJ32" s="317">
        <v>-74787.58356000001</v>
      </c>
      <c r="GK32" s="318"/>
      <c r="GL32" s="318"/>
      <c r="GM32" s="318"/>
      <c r="GN32" s="318"/>
      <c r="GO32" s="318"/>
      <c r="GP32" s="318"/>
      <c r="GQ32" s="318"/>
      <c r="GR32" s="318"/>
      <c r="GS32" s="318"/>
      <c r="GT32" s="318"/>
      <c r="GU32" s="318"/>
      <c r="GV32" s="318"/>
      <c r="GW32" s="318"/>
      <c r="GX32" s="318"/>
      <c r="GY32" s="319"/>
      <c r="GZ32" s="344"/>
      <c r="HA32" s="345"/>
      <c r="HB32" s="345"/>
      <c r="HC32" s="345"/>
      <c r="HD32" s="345"/>
      <c r="HE32" s="345"/>
      <c r="HF32" s="345"/>
      <c r="HG32" s="345"/>
      <c r="HH32" s="345"/>
      <c r="HI32" s="345"/>
      <c r="HJ32" s="345"/>
      <c r="HK32" s="345"/>
      <c r="HL32" s="345"/>
      <c r="HM32" s="345"/>
      <c r="HN32" s="345"/>
      <c r="HO32" s="345"/>
      <c r="HP32" s="346"/>
    </row>
    <row r="33" spans="1:224" s="106" customFormat="1" ht="9.75" customHeight="1">
      <c r="A33" s="108"/>
      <c r="B33" s="355" t="s">
        <v>266</v>
      </c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6"/>
      <c r="AL33" s="332"/>
      <c r="AM33" s="333"/>
      <c r="AN33" s="333"/>
      <c r="AO33" s="333"/>
      <c r="AP33" s="333"/>
      <c r="AQ33" s="333"/>
      <c r="AR33" s="333"/>
      <c r="AS33" s="333"/>
      <c r="AT33" s="333"/>
      <c r="AU33" s="334"/>
      <c r="AV33" s="341"/>
      <c r="AW33" s="342"/>
      <c r="AX33" s="342"/>
      <c r="AY33" s="342"/>
      <c r="AZ33" s="342"/>
      <c r="BA33" s="342"/>
      <c r="BB33" s="342"/>
      <c r="BC33" s="343"/>
      <c r="BD33" s="323"/>
      <c r="BE33" s="324"/>
      <c r="BF33" s="324"/>
      <c r="BG33" s="324"/>
      <c r="BH33" s="324"/>
      <c r="BI33" s="324"/>
      <c r="BJ33" s="324"/>
      <c r="BK33" s="324"/>
      <c r="BL33" s="324"/>
      <c r="BM33" s="324"/>
      <c r="BN33" s="324"/>
      <c r="BO33" s="324"/>
      <c r="BP33" s="324"/>
      <c r="BQ33" s="325"/>
      <c r="BR33" s="323"/>
      <c r="BS33" s="324"/>
      <c r="BT33" s="324"/>
      <c r="BU33" s="324"/>
      <c r="BV33" s="324"/>
      <c r="BW33" s="324"/>
      <c r="BX33" s="324"/>
      <c r="BY33" s="324"/>
      <c r="BZ33" s="324"/>
      <c r="CA33" s="324"/>
      <c r="CB33" s="324"/>
      <c r="CC33" s="324"/>
      <c r="CD33" s="324"/>
      <c r="CE33" s="325"/>
      <c r="CF33" s="323"/>
      <c r="CG33" s="324"/>
      <c r="CH33" s="324"/>
      <c r="CI33" s="324"/>
      <c r="CJ33" s="324"/>
      <c r="CK33" s="324"/>
      <c r="CL33" s="324"/>
      <c r="CM33" s="324"/>
      <c r="CN33" s="324"/>
      <c r="CO33" s="324"/>
      <c r="CP33" s="324"/>
      <c r="CQ33" s="324"/>
      <c r="CR33" s="324"/>
      <c r="CS33" s="324"/>
      <c r="CT33" s="324"/>
      <c r="CU33" s="325"/>
      <c r="CV33" s="323"/>
      <c r="CW33" s="324"/>
      <c r="CX33" s="324"/>
      <c r="CY33" s="324"/>
      <c r="CZ33" s="324"/>
      <c r="DA33" s="324"/>
      <c r="DB33" s="324"/>
      <c r="DC33" s="324"/>
      <c r="DD33" s="324"/>
      <c r="DE33" s="324"/>
      <c r="DF33" s="324"/>
      <c r="DG33" s="324"/>
      <c r="DH33" s="324"/>
      <c r="DI33" s="324"/>
      <c r="DJ33" s="324"/>
      <c r="DK33" s="325"/>
      <c r="DL33" s="323"/>
      <c r="DM33" s="324"/>
      <c r="DN33" s="324"/>
      <c r="DO33" s="324"/>
      <c r="DP33" s="324"/>
      <c r="DQ33" s="324"/>
      <c r="DR33" s="324"/>
      <c r="DS33" s="324"/>
      <c r="DT33" s="324"/>
      <c r="DU33" s="324"/>
      <c r="DV33" s="324"/>
      <c r="DW33" s="324"/>
      <c r="DX33" s="324"/>
      <c r="DY33" s="324"/>
      <c r="DZ33" s="324"/>
      <c r="EA33" s="325"/>
      <c r="EB33" s="323"/>
      <c r="EC33" s="324"/>
      <c r="ED33" s="324"/>
      <c r="EE33" s="324"/>
      <c r="EF33" s="324"/>
      <c r="EG33" s="324"/>
      <c r="EH33" s="324"/>
      <c r="EI33" s="324"/>
      <c r="EJ33" s="324"/>
      <c r="EK33" s="324"/>
      <c r="EL33" s="324"/>
      <c r="EM33" s="324"/>
      <c r="EN33" s="324"/>
      <c r="EO33" s="325"/>
      <c r="EP33" s="323"/>
      <c r="EQ33" s="324"/>
      <c r="ER33" s="324"/>
      <c r="ES33" s="324"/>
      <c r="ET33" s="324"/>
      <c r="EU33" s="324"/>
      <c r="EV33" s="324"/>
      <c r="EW33" s="324"/>
      <c r="EX33" s="324"/>
      <c r="EY33" s="324"/>
      <c r="EZ33" s="324"/>
      <c r="FA33" s="324"/>
      <c r="FB33" s="324"/>
      <c r="FC33" s="325"/>
      <c r="FD33" s="323"/>
      <c r="FE33" s="324"/>
      <c r="FF33" s="324"/>
      <c r="FG33" s="324"/>
      <c r="FH33" s="324"/>
      <c r="FI33" s="324"/>
      <c r="FJ33" s="324"/>
      <c r="FK33" s="324"/>
      <c r="FL33" s="324"/>
      <c r="FM33" s="324"/>
      <c r="FN33" s="324"/>
      <c r="FO33" s="324"/>
      <c r="FP33" s="324"/>
      <c r="FQ33" s="324"/>
      <c r="FR33" s="324"/>
      <c r="FS33" s="325"/>
      <c r="FT33" s="323"/>
      <c r="FU33" s="324"/>
      <c r="FV33" s="324"/>
      <c r="FW33" s="324"/>
      <c r="FX33" s="324"/>
      <c r="FY33" s="324"/>
      <c r="FZ33" s="324"/>
      <c r="GA33" s="324"/>
      <c r="GB33" s="324"/>
      <c r="GC33" s="324"/>
      <c r="GD33" s="324"/>
      <c r="GE33" s="324"/>
      <c r="GF33" s="324"/>
      <c r="GG33" s="324"/>
      <c r="GH33" s="324"/>
      <c r="GI33" s="325"/>
      <c r="GJ33" s="323"/>
      <c r="GK33" s="324"/>
      <c r="GL33" s="324"/>
      <c r="GM33" s="324"/>
      <c r="GN33" s="324"/>
      <c r="GO33" s="324"/>
      <c r="GP33" s="324"/>
      <c r="GQ33" s="324"/>
      <c r="GR33" s="324"/>
      <c r="GS33" s="324"/>
      <c r="GT33" s="324"/>
      <c r="GU33" s="324"/>
      <c r="GV33" s="324"/>
      <c r="GW33" s="324"/>
      <c r="GX33" s="324"/>
      <c r="GY33" s="325"/>
      <c r="GZ33" s="350"/>
      <c r="HA33" s="351"/>
      <c r="HB33" s="351"/>
      <c r="HC33" s="351"/>
      <c r="HD33" s="351"/>
      <c r="HE33" s="351"/>
      <c r="HF33" s="351"/>
      <c r="HG33" s="351"/>
      <c r="HH33" s="351"/>
      <c r="HI33" s="351"/>
      <c r="HJ33" s="351"/>
      <c r="HK33" s="351"/>
      <c r="HL33" s="351"/>
      <c r="HM33" s="351"/>
      <c r="HN33" s="351"/>
      <c r="HO33" s="351"/>
      <c r="HP33" s="352"/>
    </row>
    <row r="34" s="112" customFormat="1" ht="6" customHeight="1"/>
    <row r="35" s="114" customFormat="1" ht="10.5">
      <c r="A35" s="113" t="s">
        <v>267</v>
      </c>
    </row>
    <row r="36" spans="1:224" s="112" customFormat="1" ht="11.25" customHeight="1">
      <c r="A36" s="115" t="s">
        <v>268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</row>
    <row r="37" spans="1:224" s="112" customFormat="1" ht="11.25">
      <c r="A37" s="115" t="s">
        <v>269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</row>
    <row r="38" spans="1:224" s="114" customFormat="1" ht="21" customHeight="1">
      <c r="A38" s="377" t="s">
        <v>270</v>
      </c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7"/>
      <c r="AR38" s="377"/>
      <c r="AS38" s="377"/>
      <c r="AT38" s="377"/>
      <c r="AU38" s="377"/>
      <c r="AV38" s="377"/>
      <c r="AW38" s="377"/>
      <c r="AX38" s="377"/>
      <c r="AY38" s="377"/>
      <c r="AZ38" s="377"/>
      <c r="BA38" s="377"/>
      <c r="BB38" s="377"/>
      <c r="BC38" s="377"/>
      <c r="BD38" s="377"/>
      <c r="BE38" s="377"/>
      <c r="BF38" s="377"/>
      <c r="BG38" s="377"/>
      <c r="BH38" s="377"/>
      <c r="BI38" s="377"/>
      <c r="BJ38" s="377"/>
      <c r="BK38" s="377"/>
      <c r="BL38" s="377"/>
      <c r="BM38" s="377"/>
      <c r="BN38" s="377"/>
      <c r="BO38" s="377"/>
      <c r="BP38" s="377"/>
      <c r="BQ38" s="377"/>
      <c r="BR38" s="377"/>
      <c r="BS38" s="377"/>
      <c r="BT38" s="377"/>
      <c r="BU38" s="377"/>
      <c r="BV38" s="377"/>
      <c r="BW38" s="377"/>
      <c r="BX38" s="377"/>
      <c r="BY38" s="377"/>
      <c r="BZ38" s="377"/>
      <c r="CA38" s="377"/>
      <c r="CB38" s="377"/>
      <c r="CC38" s="377"/>
      <c r="CD38" s="377"/>
      <c r="CE38" s="377"/>
      <c r="CF38" s="377"/>
      <c r="CG38" s="377"/>
      <c r="CH38" s="377"/>
      <c r="CI38" s="377"/>
      <c r="CJ38" s="377"/>
      <c r="CK38" s="377"/>
      <c r="CL38" s="377"/>
      <c r="CM38" s="377"/>
      <c r="CN38" s="377"/>
      <c r="CO38" s="377"/>
      <c r="CP38" s="377"/>
      <c r="CQ38" s="377"/>
      <c r="CR38" s="377"/>
      <c r="CS38" s="377"/>
      <c r="CT38" s="377"/>
      <c r="CU38" s="377"/>
      <c r="CV38" s="377"/>
      <c r="CW38" s="377"/>
      <c r="CX38" s="377"/>
      <c r="CY38" s="377"/>
      <c r="CZ38" s="377"/>
      <c r="DA38" s="377"/>
      <c r="DB38" s="377"/>
      <c r="DC38" s="377"/>
      <c r="DD38" s="377"/>
      <c r="DE38" s="377"/>
      <c r="DF38" s="377"/>
      <c r="DG38" s="377"/>
      <c r="DH38" s="377"/>
      <c r="DI38" s="377"/>
      <c r="DJ38" s="377"/>
      <c r="DK38" s="377"/>
      <c r="DL38" s="377"/>
      <c r="DM38" s="377"/>
      <c r="DN38" s="377"/>
      <c r="DO38" s="377"/>
      <c r="DP38" s="377"/>
      <c r="DQ38" s="377"/>
      <c r="DR38" s="377"/>
      <c r="DS38" s="377"/>
      <c r="DT38" s="377"/>
      <c r="DU38" s="377"/>
      <c r="DV38" s="377"/>
      <c r="DW38" s="377"/>
      <c r="DX38" s="377"/>
      <c r="DY38" s="377"/>
      <c r="DZ38" s="377"/>
      <c r="EA38" s="377"/>
      <c r="EB38" s="377"/>
      <c r="EC38" s="377"/>
      <c r="ED38" s="377"/>
      <c r="EE38" s="377"/>
      <c r="EF38" s="377"/>
      <c r="EG38" s="377"/>
      <c r="EH38" s="377"/>
      <c r="EI38" s="377"/>
      <c r="EJ38" s="377"/>
      <c r="EK38" s="377"/>
      <c r="EL38" s="377"/>
      <c r="EM38" s="377"/>
      <c r="EN38" s="377"/>
      <c r="EO38" s="377"/>
      <c r="EP38" s="377"/>
      <c r="EQ38" s="377"/>
      <c r="ER38" s="377"/>
      <c r="ES38" s="377"/>
      <c r="ET38" s="377"/>
      <c r="EU38" s="377"/>
      <c r="EV38" s="377"/>
      <c r="EW38" s="377"/>
      <c r="EX38" s="377"/>
      <c r="EY38" s="377"/>
      <c r="EZ38" s="377"/>
      <c r="FA38" s="377"/>
      <c r="FB38" s="377"/>
      <c r="FC38" s="377"/>
      <c r="FD38" s="377"/>
      <c r="FE38" s="377"/>
      <c r="FF38" s="377"/>
      <c r="FG38" s="377"/>
      <c r="FH38" s="377"/>
      <c r="FI38" s="377"/>
      <c r="FJ38" s="377"/>
      <c r="FK38" s="377"/>
      <c r="FL38" s="377"/>
      <c r="FM38" s="377"/>
      <c r="FN38" s="377"/>
      <c r="FO38" s="377"/>
      <c r="FP38" s="377"/>
      <c r="FQ38" s="377"/>
      <c r="FR38" s="377"/>
      <c r="FS38" s="377"/>
      <c r="FT38" s="377"/>
      <c r="FU38" s="377"/>
      <c r="FV38" s="377"/>
      <c r="FW38" s="377"/>
      <c r="FX38" s="377"/>
      <c r="FY38" s="377"/>
      <c r="FZ38" s="377"/>
      <c r="GA38" s="377"/>
      <c r="GB38" s="377"/>
      <c r="GC38" s="377"/>
      <c r="GD38" s="377"/>
      <c r="GE38" s="377"/>
      <c r="GF38" s="377"/>
      <c r="GG38" s="377"/>
      <c r="GH38" s="377"/>
      <c r="GI38" s="377"/>
      <c r="GJ38" s="377"/>
      <c r="GK38" s="377"/>
      <c r="GL38" s="377"/>
      <c r="GM38" s="377"/>
      <c r="GN38" s="377"/>
      <c r="GO38" s="377"/>
      <c r="GP38" s="377"/>
      <c r="GQ38" s="377"/>
      <c r="GR38" s="377"/>
      <c r="GS38" s="377"/>
      <c r="GT38" s="377"/>
      <c r="GU38" s="377"/>
      <c r="GV38" s="377"/>
      <c r="GW38" s="377"/>
      <c r="GX38" s="377"/>
      <c r="GY38" s="377"/>
      <c r="GZ38" s="377"/>
      <c r="HA38" s="377"/>
      <c r="HB38" s="377"/>
      <c r="HC38" s="377"/>
      <c r="HD38" s="377"/>
      <c r="HE38" s="377"/>
      <c r="HF38" s="377"/>
      <c r="HG38" s="377"/>
      <c r="HH38" s="377"/>
      <c r="HI38" s="377"/>
      <c r="HJ38" s="377"/>
      <c r="HK38" s="377"/>
      <c r="HL38" s="377"/>
      <c r="HM38" s="377"/>
      <c r="HN38" s="377"/>
      <c r="HO38" s="377"/>
      <c r="HP38" s="377"/>
    </row>
    <row r="39" spans="1:224" s="111" customFormat="1" ht="10.5">
      <c r="A39" s="113" t="s">
        <v>271</v>
      </c>
      <c r="B39" s="114"/>
      <c r="C39" s="114"/>
      <c r="D39" s="114"/>
      <c r="E39" s="114"/>
      <c r="F39" s="114"/>
      <c r="G39" s="114"/>
      <c r="H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HP39" s="116"/>
    </row>
    <row r="40" s="112" customFormat="1" ht="9.75" customHeight="1"/>
    <row r="41" spans="1:224" ht="12.75">
      <c r="A41" s="101" t="s">
        <v>165</v>
      </c>
      <c r="FD41" s="378"/>
      <c r="FE41" s="378"/>
      <c r="FF41" s="378"/>
      <c r="FG41" s="378"/>
      <c r="FH41" s="378"/>
      <c r="FI41" s="378"/>
      <c r="FJ41" s="378"/>
      <c r="FK41" s="378"/>
      <c r="FL41" s="378"/>
      <c r="FM41" s="378"/>
      <c r="FN41" s="378"/>
      <c r="FO41" s="378"/>
      <c r="FP41" s="378"/>
      <c r="FQ41" s="378"/>
      <c r="FR41" s="378"/>
      <c r="FS41" s="378"/>
      <c r="FT41" s="378"/>
      <c r="FU41" s="378"/>
      <c r="FV41" s="378"/>
      <c r="FW41" s="378"/>
      <c r="FX41" s="378"/>
      <c r="FY41" s="378"/>
      <c r="FZ41" s="378"/>
      <c r="GA41" s="378"/>
      <c r="GB41" s="378"/>
      <c r="GC41" s="378"/>
      <c r="GD41" s="378"/>
      <c r="GE41" s="378"/>
      <c r="GF41" s="378"/>
      <c r="GG41" s="378"/>
      <c r="GH41" s="378"/>
      <c r="GI41" s="378"/>
      <c r="GK41" s="378"/>
      <c r="GL41" s="378"/>
      <c r="GM41" s="378"/>
      <c r="GN41" s="378"/>
      <c r="GO41" s="378"/>
      <c r="GP41" s="378"/>
      <c r="GQ41" s="378"/>
      <c r="GR41" s="378"/>
      <c r="GS41" s="378"/>
      <c r="GT41" s="378"/>
      <c r="GU41" s="378"/>
      <c r="GV41" s="378"/>
      <c r="GW41" s="378"/>
      <c r="GX41" s="378"/>
      <c r="GY41" s="378"/>
      <c r="GZ41" s="378"/>
      <c r="HA41" s="378"/>
      <c r="HB41" s="378"/>
      <c r="HC41" s="378"/>
      <c r="HD41" s="378"/>
      <c r="HE41" s="378"/>
      <c r="HF41" s="378"/>
      <c r="HG41" s="378"/>
      <c r="HH41" s="378"/>
      <c r="HI41" s="378"/>
      <c r="HJ41" s="378"/>
      <c r="HK41" s="378"/>
      <c r="HL41" s="378"/>
      <c r="HM41" s="378"/>
      <c r="HN41" s="378"/>
      <c r="HO41" s="378"/>
      <c r="HP41" s="378"/>
    </row>
    <row r="42" spans="160:224" s="112" customFormat="1" ht="11.25">
      <c r="FD42" s="380" t="s">
        <v>272</v>
      </c>
      <c r="FE42" s="380"/>
      <c r="FF42" s="380"/>
      <c r="FG42" s="380"/>
      <c r="FH42" s="380"/>
      <c r="FI42" s="380"/>
      <c r="FJ42" s="380"/>
      <c r="FK42" s="380"/>
      <c r="FL42" s="380"/>
      <c r="FM42" s="380"/>
      <c r="FN42" s="380"/>
      <c r="FO42" s="380"/>
      <c r="FP42" s="380"/>
      <c r="FQ42" s="380"/>
      <c r="FR42" s="380"/>
      <c r="FS42" s="380"/>
      <c r="FT42" s="380"/>
      <c r="FU42" s="380"/>
      <c r="FV42" s="380"/>
      <c r="FW42" s="380"/>
      <c r="FX42" s="380"/>
      <c r="FY42" s="380"/>
      <c r="FZ42" s="380"/>
      <c r="GA42" s="380"/>
      <c r="GB42" s="380"/>
      <c r="GC42" s="380"/>
      <c r="GD42" s="380"/>
      <c r="GE42" s="380"/>
      <c r="GF42" s="380"/>
      <c r="GG42" s="380"/>
      <c r="GH42" s="380"/>
      <c r="GI42" s="380"/>
      <c r="GK42" s="381" t="s">
        <v>273</v>
      </c>
      <c r="GL42" s="381"/>
      <c r="GM42" s="381"/>
      <c r="GN42" s="381"/>
      <c r="GO42" s="381"/>
      <c r="GP42" s="381"/>
      <c r="GQ42" s="381"/>
      <c r="GR42" s="381"/>
      <c r="GS42" s="381"/>
      <c r="GT42" s="381"/>
      <c r="GU42" s="381"/>
      <c r="GV42" s="381"/>
      <c r="GW42" s="381"/>
      <c r="GX42" s="381"/>
      <c r="GY42" s="381"/>
      <c r="GZ42" s="381"/>
      <c r="HA42" s="381"/>
      <c r="HB42" s="381"/>
      <c r="HC42" s="381"/>
      <c r="HD42" s="381"/>
      <c r="HE42" s="381"/>
      <c r="HF42" s="381"/>
      <c r="HG42" s="381"/>
      <c r="HH42" s="381"/>
      <c r="HI42" s="381"/>
      <c r="HJ42" s="381"/>
      <c r="HK42" s="381"/>
      <c r="HL42" s="381"/>
      <c r="HM42" s="381"/>
      <c r="HN42" s="381"/>
      <c r="HO42" s="381"/>
      <c r="HP42" s="381"/>
    </row>
    <row r="43" spans="1:224" ht="12.75">
      <c r="A43" s="101" t="s">
        <v>274</v>
      </c>
      <c r="FD43" s="378"/>
      <c r="FE43" s="378"/>
      <c r="FF43" s="378"/>
      <c r="FG43" s="378"/>
      <c r="FH43" s="378"/>
      <c r="FI43" s="378"/>
      <c r="FJ43" s="378"/>
      <c r="FK43" s="378"/>
      <c r="FL43" s="378"/>
      <c r="FM43" s="378"/>
      <c r="FN43" s="378"/>
      <c r="FO43" s="378"/>
      <c r="FP43" s="378"/>
      <c r="FQ43" s="378"/>
      <c r="FR43" s="378"/>
      <c r="FS43" s="378"/>
      <c r="FT43" s="378"/>
      <c r="FU43" s="378"/>
      <c r="FV43" s="378"/>
      <c r="FW43" s="378"/>
      <c r="FX43" s="378"/>
      <c r="FY43" s="378"/>
      <c r="FZ43" s="378"/>
      <c r="GA43" s="378"/>
      <c r="GB43" s="378"/>
      <c r="GC43" s="378"/>
      <c r="GD43" s="378"/>
      <c r="GE43" s="378"/>
      <c r="GF43" s="378"/>
      <c r="GG43" s="378"/>
      <c r="GH43" s="378"/>
      <c r="GI43" s="378"/>
      <c r="GK43" s="378"/>
      <c r="GL43" s="378"/>
      <c r="GM43" s="378"/>
      <c r="GN43" s="378"/>
      <c r="GO43" s="378"/>
      <c r="GP43" s="378"/>
      <c r="GQ43" s="378"/>
      <c r="GR43" s="378"/>
      <c r="GS43" s="378"/>
      <c r="GT43" s="378"/>
      <c r="GU43" s="378"/>
      <c r="GV43" s="378"/>
      <c r="GW43" s="378"/>
      <c r="GX43" s="378"/>
      <c r="GY43" s="378"/>
      <c r="GZ43" s="378"/>
      <c r="HA43" s="378"/>
      <c r="HB43" s="378"/>
      <c r="HC43" s="378"/>
      <c r="HD43" s="378"/>
      <c r="HE43" s="378"/>
      <c r="HF43" s="378"/>
      <c r="HG43" s="378"/>
      <c r="HH43" s="378"/>
      <c r="HI43" s="378"/>
      <c r="HJ43" s="378"/>
      <c r="HK43" s="378"/>
      <c r="HL43" s="378"/>
      <c r="HM43" s="378"/>
      <c r="HN43" s="378"/>
      <c r="HO43" s="378"/>
      <c r="HP43" s="378"/>
    </row>
    <row r="44" spans="160:224" s="112" customFormat="1" ht="11.25">
      <c r="FD44" s="380" t="s">
        <v>272</v>
      </c>
      <c r="FE44" s="380"/>
      <c r="FF44" s="380"/>
      <c r="FG44" s="380"/>
      <c r="FH44" s="380"/>
      <c r="FI44" s="380"/>
      <c r="FJ44" s="380"/>
      <c r="FK44" s="380"/>
      <c r="FL44" s="380"/>
      <c r="FM44" s="380"/>
      <c r="FN44" s="380"/>
      <c r="FO44" s="380"/>
      <c r="FP44" s="380"/>
      <c r="FQ44" s="380"/>
      <c r="FR44" s="380"/>
      <c r="FS44" s="380"/>
      <c r="FT44" s="380"/>
      <c r="FU44" s="380"/>
      <c r="FV44" s="380"/>
      <c r="FW44" s="380"/>
      <c r="FX44" s="380"/>
      <c r="FY44" s="380"/>
      <c r="FZ44" s="380"/>
      <c r="GA44" s="380"/>
      <c r="GB44" s="380"/>
      <c r="GC44" s="380"/>
      <c r="GD44" s="380"/>
      <c r="GE44" s="380"/>
      <c r="GF44" s="380"/>
      <c r="GG44" s="380"/>
      <c r="GH44" s="380"/>
      <c r="GI44" s="380"/>
      <c r="GK44" s="381" t="s">
        <v>273</v>
      </c>
      <c r="GL44" s="381"/>
      <c r="GM44" s="381"/>
      <c r="GN44" s="381"/>
      <c r="GO44" s="381"/>
      <c r="GP44" s="381"/>
      <c r="GQ44" s="381"/>
      <c r="GR44" s="381"/>
      <c r="GS44" s="381"/>
      <c r="GT44" s="381"/>
      <c r="GU44" s="381"/>
      <c r="GV44" s="381"/>
      <c r="GW44" s="381"/>
      <c r="GX44" s="381"/>
      <c r="GY44" s="381"/>
      <c r="GZ44" s="381"/>
      <c r="HA44" s="381"/>
      <c r="HB44" s="381"/>
      <c r="HC44" s="381"/>
      <c r="HD44" s="381"/>
      <c r="HE44" s="381"/>
      <c r="HF44" s="381"/>
      <c r="HG44" s="381"/>
      <c r="HH44" s="381"/>
      <c r="HI44" s="381"/>
      <c r="HJ44" s="381"/>
      <c r="HK44" s="381"/>
      <c r="HL44" s="381"/>
      <c r="HM44" s="381"/>
      <c r="HN44" s="381"/>
      <c r="HO44" s="381"/>
      <c r="HP44" s="381"/>
    </row>
    <row r="45" ht="3" customHeight="1"/>
  </sheetData>
  <sheetProtection/>
  <mergeCells count="274">
    <mergeCell ref="FD42:GI42"/>
    <mergeCell ref="GK42:HP42"/>
    <mergeCell ref="FD43:GI43"/>
    <mergeCell ref="GK43:HP43"/>
    <mergeCell ref="FD44:GI44"/>
    <mergeCell ref="GK44:HP44"/>
    <mergeCell ref="GJ32:GY33"/>
    <mergeCell ref="GZ32:HP33"/>
    <mergeCell ref="B33:AK33"/>
    <mergeCell ref="A38:HP38"/>
    <mergeCell ref="FD41:GI41"/>
    <mergeCell ref="GK41:HP41"/>
    <mergeCell ref="CV32:DK33"/>
    <mergeCell ref="DL32:EA33"/>
    <mergeCell ref="EB32:EO33"/>
    <mergeCell ref="EP32:FC33"/>
    <mergeCell ref="FD32:FS33"/>
    <mergeCell ref="FT32:GI33"/>
    <mergeCell ref="GJ29:GY31"/>
    <mergeCell ref="GZ29:HP31"/>
    <mergeCell ref="B30:AK30"/>
    <mergeCell ref="B31:AK31"/>
    <mergeCell ref="B32:AK32"/>
    <mergeCell ref="AL32:AU33"/>
    <mergeCell ref="AV32:BC33"/>
    <mergeCell ref="BD32:BQ33"/>
    <mergeCell ref="BR32:CE33"/>
    <mergeCell ref="CF32:CU33"/>
    <mergeCell ref="CV29:DK31"/>
    <mergeCell ref="DL29:EA31"/>
    <mergeCell ref="EB29:EO31"/>
    <mergeCell ref="EP29:FC31"/>
    <mergeCell ref="FD29:FS31"/>
    <mergeCell ref="FT29:GI31"/>
    <mergeCell ref="B29:AK29"/>
    <mergeCell ref="AL29:AU31"/>
    <mergeCell ref="AV29:BC31"/>
    <mergeCell ref="BD29:BQ31"/>
    <mergeCell ref="BR29:CE31"/>
    <mergeCell ref="CF29:CU31"/>
    <mergeCell ref="EB28:EO28"/>
    <mergeCell ref="EP28:FC28"/>
    <mergeCell ref="FD28:FS28"/>
    <mergeCell ref="FT28:GI28"/>
    <mergeCell ref="GJ28:GY28"/>
    <mergeCell ref="GZ28:HP28"/>
    <mergeCell ref="GJ27:GY27"/>
    <mergeCell ref="GZ27:HP27"/>
    <mergeCell ref="B28:AK28"/>
    <mergeCell ref="AL28:AU28"/>
    <mergeCell ref="AV28:BC28"/>
    <mergeCell ref="BD28:BQ28"/>
    <mergeCell ref="BR28:CE28"/>
    <mergeCell ref="CF28:CU28"/>
    <mergeCell ref="CV28:DK28"/>
    <mergeCell ref="DL28:EA28"/>
    <mergeCell ref="CV27:DK27"/>
    <mergeCell ref="DL27:EA27"/>
    <mergeCell ref="EB27:EO27"/>
    <mergeCell ref="EP27:FC27"/>
    <mergeCell ref="FD27:FS27"/>
    <mergeCell ref="FT27:GI27"/>
    <mergeCell ref="B27:AK27"/>
    <mergeCell ref="AL27:AU27"/>
    <mergeCell ref="AV27:BC27"/>
    <mergeCell ref="BD27:BQ27"/>
    <mergeCell ref="BR27:CE27"/>
    <mergeCell ref="CF27:CU27"/>
    <mergeCell ref="EB26:EO26"/>
    <mergeCell ref="EP26:FC26"/>
    <mergeCell ref="FD26:FS26"/>
    <mergeCell ref="FT26:GI26"/>
    <mergeCell ref="GJ26:GY26"/>
    <mergeCell ref="GZ26:HP26"/>
    <mergeCell ref="GJ25:GY25"/>
    <mergeCell ref="GZ25:HP25"/>
    <mergeCell ref="B26:AK26"/>
    <mergeCell ref="AL26:AU26"/>
    <mergeCell ref="AV26:BC26"/>
    <mergeCell ref="BD26:BQ26"/>
    <mergeCell ref="BR26:CE26"/>
    <mergeCell ref="CF26:CU26"/>
    <mergeCell ref="CV26:DK26"/>
    <mergeCell ref="DL26:EA26"/>
    <mergeCell ref="CV25:DK25"/>
    <mergeCell ref="DL25:EA25"/>
    <mergeCell ref="EB25:EO25"/>
    <mergeCell ref="EP25:FC25"/>
    <mergeCell ref="FD25:FS25"/>
    <mergeCell ref="FT25:GI25"/>
    <mergeCell ref="B25:AK25"/>
    <mergeCell ref="AL25:AU25"/>
    <mergeCell ref="AV25:BC25"/>
    <mergeCell ref="BD25:BQ25"/>
    <mergeCell ref="BR25:CE25"/>
    <mergeCell ref="CF25:CU25"/>
    <mergeCell ref="EB24:EO24"/>
    <mergeCell ref="EP24:FC24"/>
    <mergeCell ref="FD24:FS24"/>
    <mergeCell ref="FT24:GI24"/>
    <mergeCell ref="GJ24:GY24"/>
    <mergeCell ref="GZ24:HP24"/>
    <mergeCell ref="GJ23:GY23"/>
    <mergeCell ref="GZ23:HP23"/>
    <mergeCell ref="B24:AK24"/>
    <mergeCell ref="AL24:AU24"/>
    <mergeCell ref="AV24:BC24"/>
    <mergeCell ref="BD24:BQ24"/>
    <mergeCell ref="BR24:CE24"/>
    <mergeCell ref="CF24:CU24"/>
    <mergeCell ref="CV24:DK24"/>
    <mergeCell ref="DL24:EA24"/>
    <mergeCell ref="CV23:DK23"/>
    <mergeCell ref="DL23:EA23"/>
    <mergeCell ref="EB23:EO23"/>
    <mergeCell ref="EP23:FC23"/>
    <mergeCell ref="FD23:FS23"/>
    <mergeCell ref="FT23:GI23"/>
    <mergeCell ref="B23:AK23"/>
    <mergeCell ref="AL23:AU23"/>
    <mergeCell ref="AV23:BC23"/>
    <mergeCell ref="BD23:BQ23"/>
    <mergeCell ref="BR23:CE23"/>
    <mergeCell ref="CF23:CU23"/>
    <mergeCell ref="EB22:EO22"/>
    <mergeCell ref="EP22:FC22"/>
    <mergeCell ref="FD22:FS22"/>
    <mergeCell ref="FT22:GI22"/>
    <mergeCell ref="GJ22:GY22"/>
    <mergeCell ref="GZ22:HP22"/>
    <mergeCell ref="GJ21:GY21"/>
    <mergeCell ref="GZ21:HP21"/>
    <mergeCell ref="B22:AK22"/>
    <mergeCell ref="AL22:AU22"/>
    <mergeCell ref="AV22:BC22"/>
    <mergeCell ref="BD22:BQ22"/>
    <mergeCell ref="BR22:CE22"/>
    <mergeCell ref="CF22:CU22"/>
    <mergeCell ref="CV22:DK22"/>
    <mergeCell ref="DL22:EA22"/>
    <mergeCell ref="CV21:DK21"/>
    <mergeCell ref="DL21:EA21"/>
    <mergeCell ref="EB21:EO21"/>
    <mergeCell ref="EP21:FC21"/>
    <mergeCell ref="FD21:FS21"/>
    <mergeCell ref="FT21:GI21"/>
    <mergeCell ref="B21:AK21"/>
    <mergeCell ref="AL21:AU21"/>
    <mergeCell ref="AV21:BC21"/>
    <mergeCell ref="BD21:BQ21"/>
    <mergeCell ref="BR21:CE21"/>
    <mergeCell ref="CF21:CU21"/>
    <mergeCell ref="EB20:EO20"/>
    <mergeCell ref="EP20:FC20"/>
    <mergeCell ref="FD20:FS20"/>
    <mergeCell ref="FT20:GI20"/>
    <mergeCell ref="GJ20:GY20"/>
    <mergeCell ref="GZ20:HP20"/>
    <mergeCell ref="GJ19:GY19"/>
    <mergeCell ref="GZ19:HP19"/>
    <mergeCell ref="B20:AK20"/>
    <mergeCell ref="AL20:AU20"/>
    <mergeCell ref="AV20:BC20"/>
    <mergeCell ref="BD20:BQ20"/>
    <mergeCell ref="BR20:CE20"/>
    <mergeCell ref="CF20:CU20"/>
    <mergeCell ref="CV20:DK20"/>
    <mergeCell ref="DL20:EA20"/>
    <mergeCell ref="CV19:DK19"/>
    <mergeCell ref="DL19:EA19"/>
    <mergeCell ref="EB19:EO19"/>
    <mergeCell ref="EP19:FC19"/>
    <mergeCell ref="FD19:FS19"/>
    <mergeCell ref="FT19:GI19"/>
    <mergeCell ref="B19:AK19"/>
    <mergeCell ref="AL19:AU19"/>
    <mergeCell ref="AV19:BC19"/>
    <mergeCell ref="BD19:BQ19"/>
    <mergeCell ref="BR19:CE19"/>
    <mergeCell ref="CF19:CU19"/>
    <mergeCell ref="EB18:EO18"/>
    <mergeCell ref="EP18:FC18"/>
    <mergeCell ref="FD18:FS18"/>
    <mergeCell ref="FT18:GI18"/>
    <mergeCell ref="GJ18:GY18"/>
    <mergeCell ref="GZ18:HP18"/>
    <mergeCell ref="GJ17:GY17"/>
    <mergeCell ref="GZ17:HP17"/>
    <mergeCell ref="B18:AK18"/>
    <mergeCell ref="AL18:AU18"/>
    <mergeCell ref="AV18:BC18"/>
    <mergeCell ref="BD18:BQ18"/>
    <mergeCell ref="BR18:CE18"/>
    <mergeCell ref="CF18:CU18"/>
    <mergeCell ref="CV18:DK18"/>
    <mergeCell ref="DL18:EA18"/>
    <mergeCell ref="CV17:DK17"/>
    <mergeCell ref="DL17:EA17"/>
    <mergeCell ref="EB17:EO17"/>
    <mergeCell ref="EP17:FC17"/>
    <mergeCell ref="FD17:FS17"/>
    <mergeCell ref="FT17:GI17"/>
    <mergeCell ref="B17:AK17"/>
    <mergeCell ref="AL17:AU17"/>
    <mergeCell ref="AV17:BC17"/>
    <mergeCell ref="BD17:BQ17"/>
    <mergeCell ref="BR17:CE17"/>
    <mergeCell ref="CF17:CU17"/>
    <mergeCell ref="EP15:FC16"/>
    <mergeCell ref="FD15:FS16"/>
    <mergeCell ref="FT15:GI16"/>
    <mergeCell ref="GJ15:GY16"/>
    <mergeCell ref="GZ15:HP16"/>
    <mergeCell ref="B16:AK16"/>
    <mergeCell ref="BD15:BQ16"/>
    <mergeCell ref="BR15:CE16"/>
    <mergeCell ref="CF15:CU16"/>
    <mergeCell ref="CV15:DK16"/>
    <mergeCell ref="DL15:EA16"/>
    <mergeCell ref="EB15:EO16"/>
    <mergeCell ref="B12:AK12"/>
    <mergeCell ref="B13:AK13"/>
    <mergeCell ref="B14:AK14"/>
    <mergeCell ref="B15:AK15"/>
    <mergeCell ref="AL15:AU16"/>
    <mergeCell ref="AV15:BC16"/>
    <mergeCell ref="EB11:EO14"/>
    <mergeCell ref="B11:AK11"/>
    <mergeCell ref="FT11:GI14"/>
    <mergeCell ref="GJ11:GY14"/>
    <mergeCell ref="GZ11:HP14"/>
    <mergeCell ref="GJ10:GY10"/>
    <mergeCell ref="GZ10:HP10"/>
    <mergeCell ref="FT10:GI10"/>
    <mergeCell ref="AL11:AU14"/>
    <mergeCell ref="AV11:BC14"/>
    <mergeCell ref="BD11:BQ14"/>
    <mergeCell ref="BR11:CE14"/>
    <mergeCell ref="CF11:CU14"/>
    <mergeCell ref="CV11:DK14"/>
    <mergeCell ref="DL11:EA14"/>
    <mergeCell ref="CV10:DK10"/>
    <mergeCell ref="DL10:EA10"/>
    <mergeCell ref="EB10:EO10"/>
    <mergeCell ref="EP10:FC10"/>
    <mergeCell ref="FD10:FS10"/>
    <mergeCell ref="EP11:FC14"/>
    <mergeCell ref="FD11:FS14"/>
    <mergeCell ref="A10:AK10"/>
    <mergeCell ref="AL10:AU10"/>
    <mergeCell ref="AV10:BC10"/>
    <mergeCell ref="BD10:BQ10"/>
    <mergeCell ref="BR10:CE10"/>
    <mergeCell ref="CF10:CU10"/>
    <mergeCell ref="EB8:EO9"/>
    <mergeCell ref="EP8:FC9"/>
    <mergeCell ref="FD8:GY8"/>
    <mergeCell ref="GZ8:HP9"/>
    <mergeCell ref="CF9:CU9"/>
    <mergeCell ref="CV9:DK9"/>
    <mergeCell ref="DL9:EA9"/>
    <mergeCell ref="FD9:FS9"/>
    <mergeCell ref="FT9:GI9"/>
    <mergeCell ref="GJ9:GY9"/>
    <mergeCell ref="A3:HP3"/>
    <mergeCell ref="A4:HP4"/>
    <mergeCell ref="S5:AS5"/>
    <mergeCell ref="FT5:HP5"/>
    <mergeCell ref="A8:AK9"/>
    <mergeCell ref="AL8:AU9"/>
    <mergeCell ref="AV8:BC9"/>
    <mergeCell ref="BD8:BQ9"/>
    <mergeCell ref="BR8:CE9"/>
    <mergeCell ref="CF8:EA8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8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8"/>
  <sheetViews>
    <sheetView view="pageBreakPreview" zoomScale="160" zoomScaleSheetLayoutView="160" zoomScalePageLayoutView="0" workbookViewId="0" topLeftCell="A1">
      <selection activeCell="CY8" sqref="CY8"/>
    </sheetView>
  </sheetViews>
  <sheetFormatPr defaultColWidth="0.85546875" defaultRowHeight="15"/>
  <cols>
    <col min="1" max="16384" width="0.85546875" style="101" customWidth="1"/>
  </cols>
  <sheetData>
    <row r="1" s="118" customFormat="1" ht="9.75">
      <c r="EY1" s="119" t="s">
        <v>276</v>
      </c>
    </row>
    <row r="2" s="120" customFormat="1" ht="3.75" customHeight="1"/>
    <row r="3" spans="1:155" s="121" customFormat="1" ht="10.5">
      <c r="A3" s="382" t="s">
        <v>277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82"/>
      <c r="AQ3" s="382"/>
      <c r="AR3" s="382"/>
      <c r="AS3" s="382"/>
      <c r="AT3" s="382"/>
      <c r="AU3" s="382"/>
      <c r="AV3" s="382"/>
      <c r="AW3" s="382"/>
      <c r="AX3" s="382"/>
      <c r="AY3" s="382"/>
      <c r="AZ3" s="382"/>
      <c r="BA3" s="382"/>
      <c r="BB3" s="382"/>
      <c r="BC3" s="382"/>
      <c r="BD3" s="382"/>
      <c r="BE3" s="382"/>
      <c r="BF3" s="382"/>
      <c r="BG3" s="382"/>
      <c r="BH3" s="382"/>
      <c r="BI3" s="382"/>
      <c r="BJ3" s="382"/>
      <c r="BK3" s="382"/>
      <c r="BL3" s="382"/>
      <c r="BM3" s="382"/>
      <c r="BN3" s="382"/>
      <c r="BO3" s="382"/>
      <c r="BP3" s="382"/>
      <c r="BQ3" s="382"/>
      <c r="BR3" s="382"/>
      <c r="BS3" s="382"/>
      <c r="BT3" s="382"/>
      <c r="BU3" s="382"/>
      <c r="BV3" s="382"/>
      <c r="BW3" s="382"/>
      <c r="BX3" s="382"/>
      <c r="BY3" s="382"/>
      <c r="BZ3" s="382"/>
      <c r="CA3" s="382"/>
      <c r="CB3" s="382"/>
      <c r="CC3" s="382"/>
      <c r="CD3" s="382"/>
      <c r="CE3" s="382"/>
      <c r="CF3" s="382"/>
      <c r="CG3" s="382"/>
      <c r="CH3" s="382"/>
      <c r="CI3" s="382"/>
      <c r="CJ3" s="382"/>
      <c r="CK3" s="382"/>
      <c r="CL3" s="382"/>
      <c r="CM3" s="382"/>
      <c r="CN3" s="382"/>
      <c r="CO3" s="382"/>
      <c r="CP3" s="382"/>
      <c r="CQ3" s="382"/>
      <c r="CR3" s="382"/>
      <c r="CS3" s="382"/>
      <c r="CT3" s="382"/>
      <c r="CU3" s="382"/>
      <c r="CV3" s="382"/>
      <c r="CW3" s="382"/>
      <c r="CX3" s="382"/>
      <c r="CY3" s="382"/>
      <c r="CZ3" s="382"/>
      <c r="DA3" s="382"/>
      <c r="DB3" s="382"/>
      <c r="DC3" s="382"/>
      <c r="DD3" s="382"/>
      <c r="DE3" s="382"/>
      <c r="DF3" s="382"/>
      <c r="DG3" s="382"/>
      <c r="DH3" s="382"/>
      <c r="DI3" s="382"/>
      <c r="DJ3" s="382"/>
      <c r="DK3" s="382"/>
      <c r="DL3" s="382"/>
      <c r="DM3" s="382"/>
      <c r="DN3" s="382"/>
      <c r="DO3" s="382"/>
      <c r="DP3" s="382"/>
      <c r="DQ3" s="382"/>
      <c r="DR3" s="382"/>
      <c r="DS3" s="382"/>
      <c r="DT3" s="382"/>
      <c r="DU3" s="382"/>
      <c r="DV3" s="382"/>
      <c r="DW3" s="382"/>
      <c r="DX3" s="382"/>
      <c r="DY3" s="382"/>
      <c r="DZ3" s="382"/>
      <c r="EA3" s="382"/>
      <c r="EB3" s="382"/>
      <c r="EC3" s="382"/>
      <c r="ED3" s="382"/>
      <c r="EE3" s="382"/>
      <c r="EF3" s="382"/>
      <c r="EG3" s="382"/>
      <c r="EH3" s="382"/>
      <c r="EI3" s="382"/>
      <c r="EJ3" s="382"/>
      <c r="EK3" s="382"/>
      <c r="EL3" s="382"/>
      <c r="EM3" s="382"/>
      <c r="EN3" s="382"/>
      <c r="EO3" s="382"/>
      <c r="EP3" s="382"/>
      <c r="EQ3" s="382"/>
      <c r="ER3" s="382"/>
      <c r="ES3" s="382"/>
      <c r="ET3" s="382"/>
      <c r="EU3" s="382"/>
      <c r="EV3" s="382"/>
      <c r="EW3" s="382"/>
      <c r="EX3" s="382"/>
      <c r="EY3" s="382"/>
    </row>
    <row r="4" spans="1:155" s="121" customFormat="1" ht="10.5">
      <c r="A4" s="382" t="s">
        <v>278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382"/>
      <c r="AY4" s="382"/>
      <c r="AZ4" s="382"/>
      <c r="BA4" s="382"/>
      <c r="BB4" s="382"/>
      <c r="BC4" s="382"/>
      <c r="BD4" s="382"/>
      <c r="BE4" s="382"/>
      <c r="BF4" s="382"/>
      <c r="BG4" s="382"/>
      <c r="BH4" s="382"/>
      <c r="BI4" s="382"/>
      <c r="BJ4" s="382"/>
      <c r="BK4" s="382"/>
      <c r="BL4" s="382"/>
      <c r="BM4" s="382"/>
      <c r="BN4" s="382"/>
      <c r="BO4" s="382"/>
      <c r="BP4" s="382"/>
      <c r="BQ4" s="382"/>
      <c r="BR4" s="382"/>
      <c r="BS4" s="382"/>
      <c r="BT4" s="382"/>
      <c r="BU4" s="382"/>
      <c r="BV4" s="382"/>
      <c r="BW4" s="382"/>
      <c r="BX4" s="382"/>
      <c r="BY4" s="382"/>
      <c r="BZ4" s="382"/>
      <c r="CA4" s="382"/>
      <c r="CB4" s="382"/>
      <c r="CC4" s="382"/>
      <c r="CD4" s="382"/>
      <c r="CE4" s="382"/>
      <c r="CF4" s="382"/>
      <c r="CG4" s="382"/>
      <c r="CH4" s="382"/>
      <c r="CI4" s="382"/>
      <c r="CJ4" s="382"/>
      <c r="CK4" s="382"/>
      <c r="CL4" s="382"/>
      <c r="CM4" s="382"/>
      <c r="CN4" s="382"/>
      <c r="CO4" s="382"/>
      <c r="CP4" s="382"/>
      <c r="CQ4" s="382"/>
      <c r="CR4" s="382"/>
      <c r="CS4" s="382"/>
      <c r="CT4" s="382"/>
      <c r="CU4" s="382"/>
      <c r="CV4" s="382"/>
      <c r="CW4" s="382"/>
      <c r="CX4" s="382"/>
      <c r="CY4" s="382"/>
      <c r="CZ4" s="382"/>
      <c r="DA4" s="382"/>
      <c r="DB4" s="382"/>
      <c r="DC4" s="382"/>
      <c r="DD4" s="382"/>
      <c r="DE4" s="382"/>
      <c r="DF4" s="382"/>
      <c r="DG4" s="382"/>
      <c r="DH4" s="382"/>
      <c r="DI4" s="382"/>
      <c r="DJ4" s="382"/>
      <c r="DK4" s="382"/>
      <c r="DL4" s="382"/>
      <c r="DM4" s="382"/>
      <c r="DN4" s="382"/>
      <c r="DO4" s="382"/>
      <c r="DP4" s="382"/>
      <c r="DQ4" s="382"/>
      <c r="DR4" s="382"/>
      <c r="DS4" s="382"/>
      <c r="DT4" s="382"/>
      <c r="DU4" s="382"/>
      <c r="DV4" s="382"/>
      <c r="DW4" s="382"/>
      <c r="DX4" s="382"/>
      <c r="DY4" s="382"/>
      <c r="DZ4" s="382"/>
      <c r="EA4" s="382"/>
      <c r="EB4" s="382"/>
      <c r="EC4" s="382"/>
      <c r="ED4" s="382"/>
      <c r="EE4" s="382"/>
      <c r="EF4" s="382"/>
      <c r="EG4" s="382"/>
      <c r="EH4" s="382"/>
      <c r="EI4" s="382"/>
      <c r="EJ4" s="382"/>
      <c r="EK4" s="382"/>
      <c r="EL4" s="382"/>
      <c r="EM4" s="382"/>
      <c r="EN4" s="382"/>
      <c r="EO4" s="382"/>
      <c r="EP4" s="382"/>
      <c r="EQ4" s="382"/>
      <c r="ER4" s="382"/>
      <c r="ES4" s="382"/>
      <c r="ET4" s="382"/>
      <c r="EU4" s="382"/>
      <c r="EV4" s="382"/>
      <c r="EW4" s="382"/>
      <c r="EX4" s="382"/>
      <c r="EY4" s="382"/>
    </row>
    <row r="5" s="120" customFormat="1" ht="6" customHeight="1"/>
    <row r="6" spans="1:155" s="122" customFormat="1" ht="8.25">
      <c r="A6" s="122" t="s">
        <v>219</v>
      </c>
      <c r="L6" s="476" t="s">
        <v>365</v>
      </c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DN6" s="383"/>
      <c r="DO6" s="383"/>
      <c r="DP6" s="383"/>
      <c r="DQ6" s="383"/>
      <c r="DR6" s="383"/>
      <c r="DS6" s="383"/>
      <c r="DT6" s="383"/>
      <c r="DU6" s="383"/>
      <c r="DV6" s="383"/>
      <c r="DW6" s="383"/>
      <c r="DX6" s="383"/>
      <c r="DY6" s="383"/>
      <c r="DZ6" s="383"/>
      <c r="EA6" s="383"/>
      <c r="EB6" s="383"/>
      <c r="EC6" s="383"/>
      <c r="ED6" s="383"/>
      <c r="EE6" s="383"/>
      <c r="EF6" s="383"/>
      <c r="EG6" s="383"/>
      <c r="EH6" s="383"/>
      <c r="EI6" s="383"/>
      <c r="EJ6" s="383"/>
      <c r="EK6" s="383"/>
      <c r="EL6" s="383"/>
      <c r="EM6" s="383"/>
      <c r="EN6" s="383"/>
      <c r="EO6" s="383"/>
      <c r="EP6" s="383"/>
      <c r="EQ6" s="383"/>
      <c r="ER6" s="383"/>
      <c r="ES6" s="383"/>
      <c r="ET6" s="383"/>
      <c r="EU6" s="383"/>
      <c r="EV6" s="383"/>
      <c r="EW6" s="383"/>
      <c r="EX6" s="383"/>
      <c r="EY6" s="383"/>
    </row>
    <row r="7" spans="118:155" s="122" customFormat="1" ht="8.25"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</row>
    <row r="8" s="122" customFormat="1" ht="7.5" customHeight="1"/>
    <row r="9" spans="1:155" s="124" customFormat="1" ht="9" customHeight="1">
      <c r="A9" s="384" t="s">
        <v>220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6"/>
      <c r="AN9" s="384" t="s">
        <v>221</v>
      </c>
      <c r="AO9" s="385"/>
      <c r="AP9" s="385"/>
      <c r="AQ9" s="385"/>
      <c r="AR9" s="385"/>
      <c r="AS9" s="385"/>
      <c r="AT9" s="385"/>
      <c r="AU9" s="386"/>
      <c r="AV9" s="384" t="s">
        <v>222</v>
      </c>
      <c r="AW9" s="385"/>
      <c r="AX9" s="385"/>
      <c r="AY9" s="385"/>
      <c r="AZ9" s="385"/>
      <c r="BA9" s="386"/>
      <c r="BB9" s="384" t="s">
        <v>223</v>
      </c>
      <c r="BC9" s="385"/>
      <c r="BD9" s="385"/>
      <c r="BE9" s="385"/>
      <c r="BF9" s="385"/>
      <c r="BG9" s="385"/>
      <c r="BH9" s="385"/>
      <c r="BI9" s="385"/>
      <c r="BJ9" s="386"/>
      <c r="BK9" s="390" t="s">
        <v>279</v>
      </c>
      <c r="BL9" s="390"/>
      <c r="BM9" s="390"/>
      <c r="BN9" s="390"/>
      <c r="BO9" s="390"/>
      <c r="BP9" s="390"/>
      <c r="BQ9" s="390"/>
      <c r="BR9" s="390"/>
      <c r="BS9" s="390"/>
      <c r="BT9" s="390" t="s">
        <v>225</v>
      </c>
      <c r="BU9" s="390"/>
      <c r="BV9" s="390"/>
      <c r="BW9" s="390"/>
      <c r="BX9" s="390"/>
      <c r="BY9" s="390"/>
      <c r="BZ9" s="390"/>
      <c r="CA9" s="390"/>
      <c r="CB9" s="390"/>
      <c r="CC9" s="390"/>
      <c r="CD9" s="390"/>
      <c r="CE9" s="390"/>
      <c r="CF9" s="390"/>
      <c r="CG9" s="390"/>
      <c r="CH9" s="390"/>
      <c r="CI9" s="390"/>
      <c r="CJ9" s="390"/>
      <c r="CK9" s="390"/>
      <c r="CL9" s="390"/>
      <c r="CM9" s="390"/>
      <c r="CN9" s="390"/>
      <c r="CO9" s="390"/>
      <c r="CP9" s="390"/>
      <c r="CQ9" s="390"/>
      <c r="CR9" s="390"/>
      <c r="CS9" s="390"/>
      <c r="CT9" s="390"/>
      <c r="CU9" s="390"/>
      <c r="CV9" s="390" t="s">
        <v>280</v>
      </c>
      <c r="CW9" s="390"/>
      <c r="CX9" s="390"/>
      <c r="CY9" s="390"/>
      <c r="CZ9" s="390"/>
      <c r="DA9" s="390"/>
      <c r="DB9" s="390"/>
      <c r="DC9" s="390"/>
      <c r="DD9" s="390"/>
      <c r="DE9" s="390" t="s">
        <v>281</v>
      </c>
      <c r="DF9" s="390"/>
      <c r="DG9" s="390"/>
      <c r="DH9" s="390"/>
      <c r="DI9" s="390"/>
      <c r="DJ9" s="390"/>
      <c r="DK9" s="390"/>
      <c r="DL9" s="390"/>
      <c r="DM9" s="390"/>
      <c r="DN9" s="390" t="s">
        <v>228</v>
      </c>
      <c r="DO9" s="390"/>
      <c r="DP9" s="390"/>
      <c r="DQ9" s="390"/>
      <c r="DR9" s="390"/>
      <c r="DS9" s="390"/>
      <c r="DT9" s="390"/>
      <c r="DU9" s="390"/>
      <c r="DV9" s="390"/>
      <c r="DW9" s="390"/>
      <c r="DX9" s="390"/>
      <c r="DY9" s="390"/>
      <c r="DZ9" s="390"/>
      <c r="EA9" s="390"/>
      <c r="EB9" s="390"/>
      <c r="EC9" s="390"/>
      <c r="ED9" s="390"/>
      <c r="EE9" s="390"/>
      <c r="EF9" s="390"/>
      <c r="EG9" s="390"/>
      <c r="EH9" s="390"/>
      <c r="EI9" s="390"/>
      <c r="EJ9" s="390"/>
      <c r="EK9" s="390"/>
      <c r="EL9" s="390"/>
      <c r="EM9" s="390"/>
      <c r="EN9" s="390"/>
      <c r="EO9" s="390"/>
      <c r="EP9" s="384" t="s">
        <v>282</v>
      </c>
      <c r="EQ9" s="385"/>
      <c r="ER9" s="385"/>
      <c r="ES9" s="385"/>
      <c r="ET9" s="385"/>
      <c r="EU9" s="385"/>
      <c r="EV9" s="385"/>
      <c r="EW9" s="385"/>
      <c r="EX9" s="385"/>
      <c r="EY9" s="386"/>
    </row>
    <row r="10" spans="1:155" s="124" customFormat="1" ht="66.75" customHeight="1">
      <c r="A10" s="387"/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9"/>
      <c r="AN10" s="387"/>
      <c r="AO10" s="388"/>
      <c r="AP10" s="388"/>
      <c r="AQ10" s="388"/>
      <c r="AR10" s="388"/>
      <c r="AS10" s="388"/>
      <c r="AT10" s="388"/>
      <c r="AU10" s="389"/>
      <c r="AV10" s="387"/>
      <c r="AW10" s="388"/>
      <c r="AX10" s="388"/>
      <c r="AY10" s="388"/>
      <c r="AZ10" s="388"/>
      <c r="BA10" s="389"/>
      <c r="BB10" s="387"/>
      <c r="BC10" s="388"/>
      <c r="BD10" s="388"/>
      <c r="BE10" s="388"/>
      <c r="BF10" s="388"/>
      <c r="BG10" s="388"/>
      <c r="BH10" s="388"/>
      <c r="BI10" s="388"/>
      <c r="BJ10" s="389"/>
      <c r="BK10" s="390"/>
      <c r="BL10" s="390"/>
      <c r="BM10" s="390"/>
      <c r="BN10" s="390"/>
      <c r="BO10" s="390"/>
      <c r="BP10" s="390"/>
      <c r="BQ10" s="390"/>
      <c r="BR10" s="390"/>
      <c r="BS10" s="390"/>
      <c r="BT10" s="390" t="s">
        <v>283</v>
      </c>
      <c r="BU10" s="390"/>
      <c r="BV10" s="390"/>
      <c r="BW10" s="390"/>
      <c r="BX10" s="390"/>
      <c r="BY10" s="390"/>
      <c r="BZ10" s="390"/>
      <c r="CA10" s="390" t="s">
        <v>284</v>
      </c>
      <c r="CB10" s="390"/>
      <c r="CC10" s="390"/>
      <c r="CD10" s="390"/>
      <c r="CE10" s="390"/>
      <c r="CF10" s="390"/>
      <c r="CG10" s="390"/>
      <c r="CH10" s="390" t="s">
        <v>285</v>
      </c>
      <c r="CI10" s="390"/>
      <c r="CJ10" s="390"/>
      <c r="CK10" s="390"/>
      <c r="CL10" s="390"/>
      <c r="CM10" s="390"/>
      <c r="CN10" s="390"/>
      <c r="CO10" s="390" t="s">
        <v>286</v>
      </c>
      <c r="CP10" s="390"/>
      <c r="CQ10" s="390"/>
      <c r="CR10" s="390"/>
      <c r="CS10" s="390"/>
      <c r="CT10" s="390"/>
      <c r="CU10" s="390"/>
      <c r="CV10" s="390"/>
      <c r="CW10" s="390"/>
      <c r="CX10" s="390"/>
      <c r="CY10" s="390"/>
      <c r="CZ10" s="390"/>
      <c r="DA10" s="390"/>
      <c r="DB10" s="390"/>
      <c r="DC10" s="390"/>
      <c r="DD10" s="390"/>
      <c r="DE10" s="390"/>
      <c r="DF10" s="390"/>
      <c r="DG10" s="390"/>
      <c r="DH10" s="390"/>
      <c r="DI10" s="390"/>
      <c r="DJ10" s="390"/>
      <c r="DK10" s="390"/>
      <c r="DL10" s="390"/>
      <c r="DM10" s="390"/>
      <c r="DN10" s="390" t="s">
        <v>283</v>
      </c>
      <c r="DO10" s="390"/>
      <c r="DP10" s="390"/>
      <c r="DQ10" s="390"/>
      <c r="DR10" s="390"/>
      <c r="DS10" s="390"/>
      <c r="DT10" s="390"/>
      <c r="DU10" s="390" t="s">
        <v>284</v>
      </c>
      <c r="DV10" s="390"/>
      <c r="DW10" s="390"/>
      <c r="DX10" s="390"/>
      <c r="DY10" s="390"/>
      <c r="DZ10" s="390"/>
      <c r="EA10" s="390"/>
      <c r="EB10" s="390" t="s">
        <v>285</v>
      </c>
      <c r="EC10" s="390"/>
      <c r="ED10" s="390"/>
      <c r="EE10" s="390"/>
      <c r="EF10" s="390"/>
      <c r="EG10" s="390"/>
      <c r="EH10" s="390"/>
      <c r="EI10" s="390" t="s">
        <v>286</v>
      </c>
      <c r="EJ10" s="390"/>
      <c r="EK10" s="390"/>
      <c r="EL10" s="390"/>
      <c r="EM10" s="390"/>
      <c r="EN10" s="390"/>
      <c r="EO10" s="390"/>
      <c r="EP10" s="387"/>
      <c r="EQ10" s="388"/>
      <c r="ER10" s="388"/>
      <c r="ES10" s="388"/>
      <c r="ET10" s="388"/>
      <c r="EU10" s="388"/>
      <c r="EV10" s="388"/>
      <c r="EW10" s="388"/>
      <c r="EX10" s="388"/>
      <c r="EY10" s="389"/>
    </row>
    <row r="11" spans="1:155" s="125" customFormat="1" ht="18.75" customHeight="1">
      <c r="A11" s="391">
        <v>1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3"/>
      <c r="AN11" s="394">
        <v>2</v>
      </c>
      <c r="AO11" s="394"/>
      <c r="AP11" s="394"/>
      <c r="AQ11" s="394"/>
      <c r="AR11" s="394"/>
      <c r="AS11" s="394"/>
      <c r="AT11" s="394"/>
      <c r="AU11" s="394"/>
      <c r="AV11" s="394">
        <v>3</v>
      </c>
      <c r="AW11" s="394"/>
      <c r="AX11" s="394"/>
      <c r="AY11" s="394"/>
      <c r="AZ11" s="394"/>
      <c r="BA11" s="394"/>
      <c r="BB11" s="394">
        <v>4</v>
      </c>
      <c r="BC11" s="394"/>
      <c r="BD11" s="394"/>
      <c r="BE11" s="394"/>
      <c r="BF11" s="394"/>
      <c r="BG11" s="394"/>
      <c r="BH11" s="394"/>
      <c r="BI11" s="394"/>
      <c r="BJ11" s="394"/>
      <c r="BK11" s="394">
        <v>5</v>
      </c>
      <c r="BL11" s="394"/>
      <c r="BM11" s="394"/>
      <c r="BN11" s="394"/>
      <c r="BO11" s="394"/>
      <c r="BP11" s="394"/>
      <c r="BQ11" s="394"/>
      <c r="BR11" s="394"/>
      <c r="BS11" s="394"/>
      <c r="BT11" s="394">
        <v>6</v>
      </c>
      <c r="BU11" s="394"/>
      <c r="BV11" s="394"/>
      <c r="BW11" s="394"/>
      <c r="BX11" s="394"/>
      <c r="BY11" s="394"/>
      <c r="BZ11" s="394"/>
      <c r="CA11" s="394">
        <v>7</v>
      </c>
      <c r="CB11" s="394"/>
      <c r="CC11" s="394"/>
      <c r="CD11" s="394"/>
      <c r="CE11" s="394"/>
      <c r="CF11" s="394"/>
      <c r="CG11" s="394"/>
      <c r="CH11" s="395" t="s">
        <v>287</v>
      </c>
      <c r="CI11" s="396"/>
      <c r="CJ11" s="396"/>
      <c r="CK11" s="396"/>
      <c r="CL11" s="396"/>
      <c r="CM11" s="396"/>
      <c r="CN11" s="397"/>
      <c r="CO11" s="394">
        <v>9</v>
      </c>
      <c r="CP11" s="394"/>
      <c r="CQ11" s="394"/>
      <c r="CR11" s="394"/>
      <c r="CS11" s="394"/>
      <c r="CT11" s="394"/>
      <c r="CU11" s="394"/>
      <c r="CV11" s="394">
        <v>10</v>
      </c>
      <c r="CW11" s="394"/>
      <c r="CX11" s="394"/>
      <c r="CY11" s="394"/>
      <c r="CZ11" s="394"/>
      <c r="DA11" s="394"/>
      <c r="DB11" s="394"/>
      <c r="DC11" s="394"/>
      <c r="DD11" s="394"/>
      <c r="DE11" s="394">
        <v>11</v>
      </c>
      <c r="DF11" s="394"/>
      <c r="DG11" s="394"/>
      <c r="DH11" s="394"/>
      <c r="DI11" s="394"/>
      <c r="DJ11" s="394"/>
      <c r="DK11" s="394"/>
      <c r="DL11" s="394"/>
      <c r="DM11" s="394"/>
      <c r="DN11" s="394">
        <v>12</v>
      </c>
      <c r="DO11" s="394"/>
      <c r="DP11" s="394"/>
      <c r="DQ11" s="394"/>
      <c r="DR11" s="394"/>
      <c r="DS11" s="394"/>
      <c r="DT11" s="394"/>
      <c r="DU11" s="394">
        <v>13</v>
      </c>
      <c r="DV11" s="394"/>
      <c r="DW11" s="394"/>
      <c r="DX11" s="394"/>
      <c r="DY11" s="394"/>
      <c r="DZ11" s="394"/>
      <c r="EA11" s="394"/>
      <c r="EB11" s="395" t="s">
        <v>288</v>
      </c>
      <c r="EC11" s="396"/>
      <c r="ED11" s="396"/>
      <c r="EE11" s="396"/>
      <c r="EF11" s="396"/>
      <c r="EG11" s="396"/>
      <c r="EH11" s="397"/>
      <c r="EI11" s="391">
        <v>15</v>
      </c>
      <c r="EJ11" s="392"/>
      <c r="EK11" s="392"/>
      <c r="EL11" s="392"/>
      <c r="EM11" s="392"/>
      <c r="EN11" s="392"/>
      <c r="EO11" s="393"/>
      <c r="EP11" s="394">
        <v>16</v>
      </c>
      <c r="EQ11" s="394"/>
      <c r="ER11" s="394"/>
      <c r="ES11" s="394"/>
      <c r="ET11" s="394"/>
      <c r="EU11" s="394"/>
      <c r="EV11" s="394"/>
      <c r="EW11" s="394"/>
      <c r="EX11" s="394"/>
      <c r="EY11" s="394"/>
    </row>
    <row r="12" spans="1:155" s="126" customFormat="1" ht="16.5" customHeight="1">
      <c r="A12" s="398" t="s">
        <v>289</v>
      </c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400"/>
      <c r="AN12" s="401" t="s">
        <v>1</v>
      </c>
      <c r="AO12" s="402"/>
      <c r="AP12" s="402"/>
      <c r="AQ12" s="402"/>
      <c r="AR12" s="402"/>
      <c r="AS12" s="402"/>
      <c r="AT12" s="402"/>
      <c r="AU12" s="403"/>
      <c r="AV12" s="404" t="s">
        <v>255</v>
      </c>
      <c r="AW12" s="405"/>
      <c r="AX12" s="405"/>
      <c r="AY12" s="405"/>
      <c r="AZ12" s="405"/>
      <c r="BA12" s="406"/>
      <c r="BB12" s="407">
        <v>4329012.3202</v>
      </c>
      <c r="BC12" s="408"/>
      <c r="BD12" s="408"/>
      <c r="BE12" s="408"/>
      <c r="BF12" s="408"/>
      <c r="BG12" s="408"/>
      <c r="BH12" s="408"/>
      <c r="BI12" s="408"/>
      <c r="BJ12" s="409"/>
      <c r="BK12" s="407">
        <v>4329012.3202</v>
      </c>
      <c r="BL12" s="408"/>
      <c r="BM12" s="408"/>
      <c r="BN12" s="408"/>
      <c r="BO12" s="408"/>
      <c r="BP12" s="408"/>
      <c r="BQ12" s="408"/>
      <c r="BR12" s="408"/>
      <c r="BS12" s="409"/>
      <c r="BT12" s="407">
        <v>268786.6</v>
      </c>
      <c r="BU12" s="408"/>
      <c r="BV12" s="408"/>
      <c r="BW12" s="408"/>
      <c r="BX12" s="408"/>
      <c r="BY12" s="408"/>
      <c r="BZ12" s="409"/>
      <c r="CA12" s="407">
        <v>1184</v>
      </c>
      <c r="CB12" s="408"/>
      <c r="CC12" s="408"/>
      <c r="CD12" s="408"/>
      <c r="CE12" s="408"/>
      <c r="CF12" s="408"/>
      <c r="CG12" s="409"/>
      <c r="CH12" s="410">
        <v>269970.60000000003</v>
      </c>
      <c r="CI12" s="411"/>
      <c r="CJ12" s="411"/>
      <c r="CK12" s="411"/>
      <c r="CL12" s="411"/>
      <c r="CM12" s="411"/>
      <c r="CN12" s="412"/>
      <c r="CO12" s="407">
        <v>4059041.7202</v>
      </c>
      <c r="CP12" s="408"/>
      <c r="CQ12" s="408"/>
      <c r="CR12" s="408"/>
      <c r="CS12" s="408"/>
      <c r="CT12" s="408"/>
      <c r="CU12" s="409"/>
      <c r="CV12" s="407">
        <v>5151569.5178499995</v>
      </c>
      <c r="CW12" s="408"/>
      <c r="CX12" s="408"/>
      <c r="CY12" s="408"/>
      <c r="CZ12" s="408"/>
      <c r="DA12" s="408"/>
      <c r="DB12" s="408"/>
      <c r="DC12" s="408"/>
      <c r="DD12" s="409"/>
      <c r="DE12" s="407">
        <v>5151569.5178499995</v>
      </c>
      <c r="DF12" s="408"/>
      <c r="DG12" s="408"/>
      <c r="DH12" s="408"/>
      <c r="DI12" s="408"/>
      <c r="DJ12" s="408"/>
      <c r="DK12" s="408"/>
      <c r="DL12" s="408"/>
      <c r="DM12" s="409"/>
      <c r="DN12" s="407">
        <v>259750.1</v>
      </c>
      <c r="DO12" s="408"/>
      <c r="DP12" s="408"/>
      <c r="DQ12" s="408"/>
      <c r="DR12" s="408"/>
      <c r="DS12" s="408"/>
      <c r="DT12" s="409"/>
      <c r="DU12" s="407">
        <v>846.15454</v>
      </c>
      <c r="DV12" s="408"/>
      <c r="DW12" s="408"/>
      <c r="DX12" s="408"/>
      <c r="DY12" s="408"/>
      <c r="DZ12" s="408"/>
      <c r="EA12" s="409"/>
      <c r="EB12" s="407">
        <v>260596.25454</v>
      </c>
      <c r="EC12" s="408"/>
      <c r="ED12" s="408"/>
      <c r="EE12" s="408"/>
      <c r="EF12" s="408"/>
      <c r="EG12" s="408"/>
      <c r="EH12" s="409"/>
      <c r="EI12" s="407">
        <v>4890973.2633</v>
      </c>
      <c r="EJ12" s="408"/>
      <c r="EK12" s="408"/>
      <c r="EL12" s="408"/>
      <c r="EM12" s="408"/>
      <c r="EN12" s="408"/>
      <c r="EO12" s="409"/>
      <c r="EP12" s="440"/>
      <c r="EQ12" s="441"/>
      <c r="ER12" s="441"/>
      <c r="ES12" s="441"/>
      <c r="ET12" s="441"/>
      <c r="EU12" s="441"/>
      <c r="EV12" s="441"/>
      <c r="EW12" s="441"/>
      <c r="EX12" s="441"/>
      <c r="EY12" s="442"/>
    </row>
    <row r="13" spans="1:155" s="126" customFormat="1" ht="8.25">
      <c r="A13" s="425" t="s">
        <v>290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7"/>
      <c r="AN13" s="401" t="s">
        <v>1</v>
      </c>
      <c r="AO13" s="402"/>
      <c r="AP13" s="402"/>
      <c r="AQ13" s="402"/>
      <c r="AR13" s="402"/>
      <c r="AS13" s="402"/>
      <c r="AT13" s="402"/>
      <c r="AU13" s="403"/>
      <c r="AV13" s="404" t="s">
        <v>100</v>
      </c>
      <c r="AW13" s="405"/>
      <c r="AX13" s="405"/>
      <c r="AY13" s="405"/>
      <c r="AZ13" s="405"/>
      <c r="BA13" s="406"/>
      <c r="BB13" s="407">
        <v>661806.62</v>
      </c>
      <c r="BC13" s="408"/>
      <c r="BD13" s="408"/>
      <c r="BE13" s="408"/>
      <c r="BF13" s="408"/>
      <c r="BG13" s="408"/>
      <c r="BH13" s="408"/>
      <c r="BI13" s="408"/>
      <c r="BJ13" s="409"/>
      <c r="BK13" s="407">
        <v>661806.62</v>
      </c>
      <c r="BL13" s="408"/>
      <c r="BM13" s="408"/>
      <c r="BN13" s="408"/>
      <c r="BO13" s="408"/>
      <c r="BP13" s="408"/>
      <c r="BQ13" s="408"/>
      <c r="BR13" s="408"/>
      <c r="BS13" s="409"/>
      <c r="BT13" s="407">
        <v>6395.68</v>
      </c>
      <c r="BU13" s="408"/>
      <c r="BV13" s="408"/>
      <c r="BW13" s="408"/>
      <c r="BX13" s="408"/>
      <c r="BY13" s="408"/>
      <c r="BZ13" s="409"/>
      <c r="CA13" s="407">
        <v>12.43337</v>
      </c>
      <c r="CB13" s="408"/>
      <c r="CC13" s="408"/>
      <c r="CD13" s="408"/>
      <c r="CE13" s="408"/>
      <c r="CF13" s="408"/>
      <c r="CG13" s="409"/>
      <c r="CH13" s="410">
        <v>6408.11337</v>
      </c>
      <c r="CI13" s="411"/>
      <c r="CJ13" s="411"/>
      <c r="CK13" s="411"/>
      <c r="CL13" s="411"/>
      <c r="CM13" s="411"/>
      <c r="CN13" s="412"/>
      <c r="CO13" s="407">
        <v>655398.50662</v>
      </c>
      <c r="CP13" s="408"/>
      <c r="CQ13" s="408"/>
      <c r="CR13" s="408"/>
      <c r="CS13" s="408"/>
      <c r="CT13" s="408"/>
      <c r="CU13" s="409"/>
      <c r="CV13" s="407">
        <v>709110.33</v>
      </c>
      <c r="CW13" s="408"/>
      <c r="CX13" s="408"/>
      <c r="CY13" s="408"/>
      <c r="CZ13" s="408"/>
      <c r="DA13" s="408"/>
      <c r="DB13" s="408"/>
      <c r="DC13" s="408"/>
      <c r="DD13" s="409"/>
      <c r="DE13" s="407">
        <v>709110.33</v>
      </c>
      <c r="DF13" s="408"/>
      <c r="DG13" s="408"/>
      <c r="DH13" s="408"/>
      <c r="DI13" s="408"/>
      <c r="DJ13" s="408"/>
      <c r="DK13" s="408"/>
      <c r="DL13" s="408"/>
      <c r="DM13" s="409"/>
      <c r="DN13" s="407">
        <v>13671.789999999999</v>
      </c>
      <c r="DO13" s="408"/>
      <c r="DP13" s="408"/>
      <c r="DQ13" s="408"/>
      <c r="DR13" s="408"/>
      <c r="DS13" s="408"/>
      <c r="DT13" s="409"/>
      <c r="DU13" s="407">
        <v>22.09958</v>
      </c>
      <c r="DV13" s="408"/>
      <c r="DW13" s="408"/>
      <c r="DX13" s="408"/>
      <c r="DY13" s="408"/>
      <c r="DZ13" s="408"/>
      <c r="EA13" s="409"/>
      <c r="EB13" s="407">
        <v>13693.88958</v>
      </c>
      <c r="EC13" s="408"/>
      <c r="ED13" s="408"/>
      <c r="EE13" s="408"/>
      <c r="EF13" s="408"/>
      <c r="EG13" s="408"/>
      <c r="EH13" s="409"/>
      <c r="EI13" s="407">
        <v>695416.44041</v>
      </c>
      <c r="EJ13" s="408"/>
      <c r="EK13" s="408"/>
      <c r="EL13" s="408"/>
      <c r="EM13" s="408"/>
      <c r="EN13" s="408"/>
      <c r="EO13" s="409"/>
      <c r="EP13" s="440"/>
      <c r="EQ13" s="441"/>
      <c r="ER13" s="441"/>
      <c r="ES13" s="441"/>
      <c r="ET13" s="441"/>
      <c r="EU13" s="441"/>
      <c r="EV13" s="441"/>
      <c r="EW13" s="441"/>
      <c r="EX13" s="441"/>
      <c r="EY13" s="442"/>
    </row>
    <row r="14" spans="1:155" s="126" customFormat="1" ht="8.25">
      <c r="A14" s="431" t="s">
        <v>291</v>
      </c>
      <c r="B14" s="432"/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K14" s="432"/>
      <c r="AL14" s="432"/>
      <c r="AM14" s="433"/>
      <c r="AN14" s="401" t="s">
        <v>1</v>
      </c>
      <c r="AO14" s="402"/>
      <c r="AP14" s="402"/>
      <c r="AQ14" s="402"/>
      <c r="AR14" s="402"/>
      <c r="AS14" s="402"/>
      <c r="AT14" s="402"/>
      <c r="AU14" s="403"/>
      <c r="AV14" s="404" t="s">
        <v>292</v>
      </c>
      <c r="AW14" s="405"/>
      <c r="AX14" s="405"/>
      <c r="AY14" s="405"/>
      <c r="AZ14" s="405"/>
      <c r="BA14" s="406"/>
      <c r="BB14" s="407">
        <v>657132.48</v>
      </c>
      <c r="BC14" s="408"/>
      <c r="BD14" s="408"/>
      <c r="BE14" s="408"/>
      <c r="BF14" s="408"/>
      <c r="BG14" s="408"/>
      <c r="BH14" s="408"/>
      <c r="BI14" s="408"/>
      <c r="BJ14" s="409"/>
      <c r="BK14" s="407">
        <v>657132.48</v>
      </c>
      <c r="BL14" s="408"/>
      <c r="BM14" s="408"/>
      <c r="BN14" s="408"/>
      <c r="BO14" s="408"/>
      <c r="BP14" s="408"/>
      <c r="BQ14" s="408"/>
      <c r="BR14" s="408"/>
      <c r="BS14" s="409"/>
      <c r="BT14" s="407">
        <v>1721.54</v>
      </c>
      <c r="BU14" s="408"/>
      <c r="BV14" s="408"/>
      <c r="BW14" s="408"/>
      <c r="BX14" s="408"/>
      <c r="BY14" s="408"/>
      <c r="BZ14" s="409"/>
      <c r="CA14" s="407">
        <v>12.43337</v>
      </c>
      <c r="CB14" s="408"/>
      <c r="CC14" s="408"/>
      <c r="CD14" s="408"/>
      <c r="CE14" s="408"/>
      <c r="CF14" s="408"/>
      <c r="CG14" s="409"/>
      <c r="CH14" s="410">
        <v>1733.97337</v>
      </c>
      <c r="CI14" s="411"/>
      <c r="CJ14" s="411"/>
      <c r="CK14" s="411"/>
      <c r="CL14" s="411"/>
      <c r="CM14" s="411"/>
      <c r="CN14" s="412"/>
      <c r="CO14" s="407">
        <v>655398.50662</v>
      </c>
      <c r="CP14" s="408"/>
      <c r="CQ14" s="408"/>
      <c r="CR14" s="408"/>
      <c r="CS14" s="408"/>
      <c r="CT14" s="408"/>
      <c r="CU14" s="409"/>
      <c r="CV14" s="407">
        <v>697505.82</v>
      </c>
      <c r="CW14" s="408"/>
      <c r="CX14" s="408"/>
      <c r="CY14" s="408"/>
      <c r="CZ14" s="408"/>
      <c r="DA14" s="408"/>
      <c r="DB14" s="408"/>
      <c r="DC14" s="408"/>
      <c r="DD14" s="409"/>
      <c r="DE14" s="407">
        <v>697505.82</v>
      </c>
      <c r="DF14" s="408"/>
      <c r="DG14" s="408"/>
      <c r="DH14" s="408"/>
      <c r="DI14" s="408"/>
      <c r="DJ14" s="408"/>
      <c r="DK14" s="408"/>
      <c r="DL14" s="408"/>
      <c r="DM14" s="409"/>
      <c r="DN14" s="407">
        <v>2067.28</v>
      </c>
      <c r="DO14" s="408"/>
      <c r="DP14" s="408"/>
      <c r="DQ14" s="408"/>
      <c r="DR14" s="408"/>
      <c r="DS14" s="408"/>
      <c r="DT14" s="409"/>
      <c r="DU14" s="407">
        <v>22.09958</v>
      </c>
      <c r="DV14" s="408"/>
      <c r="DW14" s="408"/>
      <c r="DX14" s="408"/>
      <c r="DY14" s="408"/>
      <c r="DZ14" s="408"/>
      <c r="EA14" s="409"/>
      <c r="EB14" s="407">
        <v>2089.37958</v>
      </c>
      <c r="EC14" s="408"/>
      <c r="ED14" s="408"/>
      <c r="EE14" s="408"/>
      <c r="EF14" s="408"/>
      <c r="EG14" s="408"/>
      <c r="EH14" s="409"/>
      <c r="EI14" s="407">
        <v>695416.44041</v>
      </c>
      <c r="EJ14" s="408"/>
      <c r="EK14" s="408"/>
      <c r="EL14" s="408"/>
      <c r="EM14" s="408"/>
      <c r="EN14" s="408"/>
      <c r="EO14" s="409"/>
      <c r="EP14" s="440"/>
      <c r="EQ14" s="441"/>
      <c r="ER14" s="441"/>
      <c r="ES14" s="441"/>
      <c r="ET14" s="441"/>
      <c r="EU14" s="441"/>
      <c r="EV14" s="441"/>
      <c r="EW14" s="441"/>
      <c r="EX14" s="441"/>
      <c r="EY14" s="442"/>
    </row>
    <row r="15" spans="1:155" s="126" customFormat="1" ht="33.75" customHeight="1">
      <c r="A15" s="431" t="s">
        <v>293</v>
      </c>
      <c r="B15" s="432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3"/>
      <c r="AN15" s="401" t="s">
        <v>1</v>
      </c>
      <c r="AO15" s="402"/>
      <c r="AP15" s="402"/>
      <c r="AQ15" s="402"/>
      <c r="AR15" s="402"/>
      <c r="AS15" s="402"/>
      <c r="AT15" s="402"/>
      <c r="AU15" s="403"/>
      <c r="AV15" s="404" t="s">
        <v>294</v>
      </c>
      <c r="AW15" s="405"/>
      <c r="AX15" s="405"/>
      <c r="AY15" s="405"/>
      <c r="AZ15" s="405"/>
      <c r="BA15" s="406"/>
      <c r="BB15" s="407">
        <v>4674.14</v>
      </c>
      <c r="BC15" s="408"/>
      <c r="BD15" s="408"/>
      <c r="BE15" s="408"/>
      <c r="BF15" s="408"/>
      <c r="BG15" s="408"/>
      <c r="BH15" s="408"/>
      <c r="BI15" s="408"/>
      <c r="BJ15" s="409"/>
      <c r="BK15" s="407">
        <v>4674.14</v>
      </c>
      <c r="BL15" s="408"/>
      <c r="BM15" s="408"/>
      <c r="BN15" s="408"/>
      <c r="BO15" s="408"/>
      <c r="BP15" s="408"/>
      <c r="BQ15" s="408"/>
      <c r="BR15" s="408"/>
      <c r="BS15" s="409"/>
      <c r="BT15" s="407">
        <v>4674.14</v>
      </c>
      <c r="BU15" s="408"/>
      <c r="BV15" s="408"/>
      <c r="BW15" s="408"/>
      <c r="BX15" s="408"/>
      <c r="BY15" s="408"/>
      <c r="BZ15" s="409"/>
      <c r="CA15" s="407">
        <v>0</v>
      </c>
      <c r="CB15" s="408"/>
      <c r="CC15" s="408"/>
      <c r="CD15" s="408"/>
      <c r="CE15" s="408"/>
      <c r="CF15" s="408"/>
      <c r="CG15" s="409"/>
      <c r="CH15" s="410">
        <v>4674.14</v>
      </c>
      <c r="CI15" s="411"/>
      <c r="CJ15" s="411"/>
      <c r="CK15" s="411"/>
      <c r="CL15" s="411"/>
      <c r="CM15" s="411"/>
      <c r="CN15" s="412"/>
      <c r="CO15" s="407">
        <v>0</v>
      </c>
      <c r="CP15" s="408"/>
      <c r="CQ15" s="408"/>
      <c r="CR15" s="408"/>
      <c r="CS15" s="408"/>
      <c r="CT15" s="408"/>
      <c r="CU15" s="409"/>
      <c r="CV15" s="407">
        <v>11604.509999999998</v>
      </c>
      <c r="CW15" s="408"/>
      <c r="CX15" s="408"/>
      <c r="CY15" s="408"/>
      <c r="CZ15" s="408"/>
      <c r="DA15" s="408"/>
      <c r="DB15" s="408"/>
      <c r="DC15" s="408"/>
      <c r="DD15" s="409"/>
      <c r="DE15" s="407">
        <v>11604.509999999998</v>
      </c>
      <c r="DF15" s="408"/>
      <c r="DG15" s="408"/>
      <c r="DH15" s="408"/>
      <c r="DI15" s="408"/>
      <c r="DJ15" s="408"/>
      <c r="DK15" s="408"/>
      <c r="DL15" s="408"/>
      <c r="DM15" s="409"/>
      <c r="DN15" s="407">
        <v>11604.509999999998</v>
      </c>
      <c r="DO15" s="408"/>
      <c r="DP15" s="408"/>
      <c r="DQ15" s="408"/>
      <c r="DR15" s="408"/>
      <c r="DS15" s="408"/>
      <c r="DT15" s="409"/>
      <c r="DU15" s="407">
        <v>0</v>
      </c>
      <c r="DV15" s="408"/>
      <c r="DW15" s="408"/>
      <c r="DX15" s="408"/>
      <c r="DY15" s="408"/>
      <c r="DZ15" s="408"/>
      <c r="EA15" s="409"/>
      <c r="EB15" s="407">
        <v>11604.509999999998</v>
      </c>
      <c r="EC15" s="408"/>
      <c r="ED15" s="408"/>
      <c r="EE15" s="408"/>
      <c r="EF15" s="408"/>
      <c r="EG15" s="408"/>
      <c r="EH15" s="409"/>
      <c r="EI15" s="407">
        <v>0</v>
      </c>
      <c r="EJ15" s="408"/>
      <c r="EK15" s="408"/>
      <c r="EL15" s="408"/>
      <c r="EM15" s="408"/>
      <c r="EN15" s="408"/>
      <c r="EO15" s="409"/>
      <c r="EP15" s="440"/>
      <c r="EQ15" s="441"/>
      <c r="ER15" s="441"/>
      <c r="ES15" s="441"/>
      <c r="ET15" s="441"/>
      <c r="EU15" s="441"/>
      <c r="EV15" s="441"/>
      <c r="EW15" s="441"/>
      <c r="EX15" s="441"/>
      <c r="EY15" s="442"/>
    </row>
    <row r="16" spans="1:155" s="126" customFormat="1" ht="8.25">
      <c r="A16" s="434" t="s">
        <v>295</v>
      </c>
      <c r="B16" s="435"/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5"/>
      <c r="X16" s="435"/>
      <c r="Y16" s="435"/>
      <c r="Z16" s="435"/>
      <c r="AA16" s="435"/>
      <c r="AB16" s="435"/>
      <c r="AC16" s="435"/>
      <c r="AD16" s="435"/>
      <c r="AE16" s="435"/>
      <c r="AF16" s="435"/>
      <c r="AG16" s="435"/>
      <c r="AH16" s="435"/>
      <c r="AI16" s="435"/>
      <c r="AJ16" s="435"/>
      <c r="AK16" s="435"/>
      <c r="AL16" s="435"/>
      <c r="AM16" s="436"/>
      <c r="AN16" s="401" t="s">
        <v>1</v>
      </c>
      <c r="AO16" s="402"/>
      <c r="AP16" s="402"/>
      <c r="AQ16" s="402"/>
      <c r="AR16" s="402"/>
      <c r="AS16" s="402"/>
      <c r="AT16" s="402"/>
      <c r="AU16" s="403"/>
      <c r="AV16" s="404"/>
      <c r="AW16" s="405"/>
      <c r="AX16" s="405"/>
      <c r="AY16" s="405"/>
      <c r="AZ16" s="405"/>
      <c r="BA16" s="406"/>
      <c r="BB16" s="407">
        <v>750.43</v>
      </c>
      <c r="BC16" s="408"/>
      <c r="BD16" s="408"/>
      <c r="BE16" s="408"/>
      <c r="BF16" s="408"/>
      <c r="BG16" s="408"/>
      <c r="BH16" s="408"/>
      <c r="BI16" s="408"/>
      <c r="BJ16" s="409"/>
      <c r="BK16" s="407">
        <v>750.43</v>
      </c>
      <c r="BL16" s="408"/>
      <c r="BM16" s="408"/>
      <c r="BN16" s="408"/>
      <c r="BO16" s="408"/>
      <c r="BP16" s="408"/>
      <c r="BQ16" s="408"/>
      <c r="BR16" s="408"/>
      <c r="BS16" s="409"/>
      <c r="BT16" s="407">
        <v>750.43</v>
      </c>
      <c r="BU16" s="408"/>
      <c r="BV16" s="408"/>
      <c r="BW16" s="408"/>
      <c r="BX16" s="408"/>
      <c r="BY16" s="408"/>
      <c r="BZ16" s="409"/>
      <c r="CA16" s="407">
        <v>0</v>
      </c>
      <c r="CB16" s="408"/>
      <c r="CC16" s="408"/>
      <c r="CD16" s="408"/>
      <c r="CE16" s="408"/>
      <c r="CF16" s="408"/>
      <c r="CG16" s="409"/>
      <c r="CH16" s="410">
        <v>750</v>
      </c>
      <c r="CI16" s="411"/>
      <c r="CJ16" s="411"/>
      <c r="CK16" s="411"/>
      <c r="CL16" s="411"/>
      <c r="CM16" s="411"/>
      <c r="CN16" s="412"/>
      <c r="CO16" s="407">
        <v>0</v>
      </c>
      <c r="CP16" s="408"/>
      <c r="CQ16" s="408"/>
      <c r="CR16" s="408"/>
      <c r="CS16" s="408"/>
      <c r="CT16" s="408"/>
      <c r="CU16" s="409"/>
      <c r="CV16" s="407">
        <v>2684.83</v>
      </c>
      <c r="CW16" s="408"/>
      <c r="CX16" s="408"/>
      <c r="CY16" s="408"/>
      <c r="CZ16" s="408"/>
      <c r="DA16" s="408"/>
      <c r="DB16" s="408"/>
      <c r="DC16" s="408"/>
      <c r="DD16" s="409"/>
      <c r="DE16" s="407">
        <v>2684.83</v>
      </c>
      <c r="DF16" s="408"/>
      <c r="DG16" s="408"/>
      <c r="DH16" s="408"/>
      <c r="DI16" s="408"/>
      <c r="DJ16" s="408"/>
      <c r="DK16" s="408"/>
      <c r="DL16" s="408"/>
      <c r="DM16" s="409"/>
      <c r="DN16" s="407">
        <v>2684.83</v>
      </c>
      <c r="DO16" s="408"/>
      <c r="DP16" s="408"/>
      <c r="DQ16" s="408"/>
      <c r="DR16" s="408"/>
      <c r="DS16" s="408"/>
      <c r="DT16" s="409"/>
      <c r="DU16" s="407">
        <v>0</v>
      </c>
      <c r="DV16" s="408"/>
      <c r="DW16" s="408"/>
      <c r="DX16" s="408"/>
      <c r="DY16" s="408"/>
      <c r="DZ16" s="408"/>
      <c r="EA16" s="409"/>
      <c r="EB16" s="407">
        <v>2684.83</v>
      </c>
      <c r="EC16" s="408"/>
      <c r="ED16" s="408"/>
      <c r="EE16" s="408"/>
      <c r="EF16" s="408"/>
      <c r="EG16" s="408"/>
      <c r="EH16" s="409"/>
      <c r="EI16" s="407">
        <v>0</v>
      </c>
      <c r="EJ16" s="408"/>
      <c r="EK16" s="408"/>
      <c r="EL16" s="408"/>
      <c r="EM16" s="408"/>
      <c r="EN16" s="408"/>
      <c r="EO16" s="409"/>
      <c r="EP16" s="440"/>
      <c r="EQ16" s="441"/>
      <c r="ER16" s="441"/>
      <c r="ES16" s="441"/>
      <c r="ET16" s="441"/>
      <c r="EU16" s="441"/>
      <c r="EV16" s="441"/>
      <c r="EW16" s="441"/>
      <c r="EX16" s="441"/>
      <c r="EY16" s="442"/>
    </row>
    <row r="17" spans="1:155" s="126" customFormat="1" ht="8.25">
      <c r="A17" s="434" t="s">
        <v>296</v>
      </c>
      <c r="B17" s="435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6"/>
      <c r="AN17" s="401" t="s">
        <v>1</v>
      </c>
      <c r="AO17" s="402"/>
      <c r="AP17" s="402"/>
      <c r="AQ17" s="402"/>
      <c r="AR17" s="402"/>
      <c r="AS17" s="402"/>
      <c r="AT17" s="402"/>
      <c r="AU17" s="403"/>
      <c r="AV17" s="404"/>
      <c r="AW17" s="405"/>
      <c r="AX17" s="405"/>
      <c r="AY17" s="405"/>
      <c r="AZ17" s="405"/>
      <c r="BA17" s="406"/>
      <c r="BB17" s="407">
        <v>0</v>
      </c>
      <c r="BC17" s="408"/>
      <c r="BD17" s="408"/>
      <c r="BE17" s="408"/>
      <c r="BF17" s="408"/>
      <c r="BG17" s="408"/>
      <c r="BH17" s="408"/>
      <c r="BI17" s="408"/>
      <c r="BJ17" s="409"/>
      <c r="BK17" s="407">
        <v>0</v>
      </c>
      <c r="BL17" s="408"/>
      <c r="BM17" s="408"/>
      <c r="BN17" s="408"/>
      <c r="BO17" s="408"/>
      <c r="BP17" s="408"/>
      <c r="BQ17" s="408"/>
      <c r="BR17" s="408"/>
      <c r="BS17" s="409"/>
      <c r="BT17" s="407">
        <v>0</v>
      </c>
      <c r="BU17" s="408"/>
      <c r="BV17" s="408"/>
      <c r="BW17" s="408"/>
      <c r="BX17" s="408"/>
      <c r="BY17" s="408"/>
      <c r="BZ17" s="409"/>
      <c r="CA17" s="407">
        <v>0</v>
      </c>
      <c r="CB17" s="408"/>
      <c r="CC17" s="408"/>
      <c r="CD17" s="408"/>
      <c r="CE17" s="408"/>
      <c r="CF17" s="408"/>
      <c r="CG17" s="409"/>
      <c r="CH17" s="410">
        <v>0</v>
      </c>
      <c r="CI17" s="411"/>
      <c r="CJ17" s="411"/>
      <c r="CK17" s="411"/>
      <c r="CL17" s="411"/>
      <c r="CM17" s="411"/>
      <c r="CN17" s="412"/>
      <c r="CO17" s="407">
        <v>0</v>
      </c>
      <c r="CP17" s="408"/>
      <c r="CQ17" s="408"/>
      <c r="CR17" s="408"/>
      <c r="CS17" s="408"/>
      <c r="CT17" s="408"/>
      <c r="CU17" s="409"/>
      <c r="CV17" s="407">
        <v>0</v>
      </c>
      <c r="CW17" s="408"/>
      <c r="CX17" s="408"/>
      <c r="CY17" s="408"/>
      <c r="CZ17" s="408"/>
      <c r="DA17" s="408"/>
      <c r="DB17" s="408"/>
      <c r="DC17" s="408"/>
      <c r="DD17" s="409"/>
      <c r="DE17" s="407">
        <v>0</v>
      </c>
      <c r="DF17" s="408"/>
      <c r="DG17" s="408"/>
      <c r="DH17" s="408"/>
      <c r="DI17" s="408"/>
      <c r="DJ17" s="408"/>
      <c r="DK17" s="408"/>
      <c r="DL17" s="408"/>
      <c r="DM17" s="409"/>
      <c r="DN17" s="407">
        <v>0</v>
      </c>
      <c r="DO17" s="408"/>
      <c r="DP17" s="408"/>
      <c r="DQ17" s="408"/>
      <c r="DR17" s="408"/>
      <c r="DS17" s="408"/>
      <c r="DT17" s="409"/>
      <c r="DU17" s="407">
        <v>0</v>
      </c>
      <c r="DV17" s="408"/>
      <c r="DW17" s="408"/>
      <c r="DX17" s="408"/>
      <c r="DY17" s="408"/>
      <c r="DZ17" s="408"/>
      <c r="EA17" s="409"/>
      <c r="EB17" s="407">
        <v>0</v>
      </c>
      <c r="EC17" s="408"/>
      <c r="ED17" s="408"/>
      <c r="EE17" s="408"/>
      <c r="EF17" s="408"/>
      <c r="EG17" s="408"/>
      <c r="EH17" s="409"/>
      <c r="EI17" s="407">
        <v>0</v>
      </c>
      <c r="EJ17" s="408"/>
      <c r="EK17" s="408"/>
      <c r="EL17" s="408"/>
      <c r="EM17" s="408"/>
      <c r="EN17" s="408"/>
      <c r="EO17" s="409"/>
      <c r="EP17" s="440"/>
      <c r="EQ17" s="441"/>
      <c r="ER17" s="441"/>
      <c r="ES17" s="441"/>
      <c r="ET17" s="441"/>
      <c r="EU17" s="441"/>
      <c r="EV17" s="441"/>
      <c r="EW17" s="441"/>
      <c r="EX17" s="441"/>
      <c r="EY17" s="442"/>
    </row>
    <row r="18" spans="1:155" s="126" customFormat="1" ht="8.25">
      <c r="A18" s="434" t="s">
        <v>297</v>
      </c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35"/>
      <c r="AG18" s="435"/>
      <c r="AH18" s="435"/>
      <c r="AI18" s="435"/>
      <c r="AJ18" s="435"/>
      <c r="AK18" s="435"/>
      <c r="AL18" s="435"/>
      <c r="AM18" s="436"/>
      <c r="AN18" s="401" t="s">
        <v>1</v>
      </c>
      <c r="AO18" s="402"/>
      <c r="AP18" s="402"/>
      <c r="AQ18" s="402"/>
      <c r="AR18" s="402"/>
      <c r="AS18" s="402"/>
      <c r="AT18" s="402"/>
      <c r="AU18" s="403"/>
      <c r="AV18" s="404"/>
      <c r="AW18" s="405"/>
      <c r="AX18" s="405"/>
      <c r="AY18" s="405"/>
      <c r="AZ18" s="405"/>
      <c r="BA18" s="406"/>
      <c r="BB18" s="407">
        <v>3824.7</v>
      </c>
      <c r="BC18" s="408"/>
      <c r="BD18" s="408"/>
      <c r="BE18" s="408"/>
      <c r="BF18" s="408"/>
      <c r="BG18" s="408"/>
      <c r="BH18" s="408"/>
      <c r="BI18" s="408"/>
      <c r="BJ18" s="409"/>
      <c r="BK18" s="407">
        <v>3824.7</v>
      </c>
      <c r="BL18" s="408"/>
      <c r="BM18" s="408"/>
      <c r="BN18" s="408"/>
      <c r="BO18" s="408"/>
      <c r="BP18" s="408"/>
      <c r="BQ18" s="408"/>
      <c r="BR18" s="408"/>
      <c r="BS18" s="409"/>
      <c r="BT18" s="407">
        <v>3824.7</v>
      </c>
      <c r="BU18" s="408"/>
      <c r="BV18" s="408"/>
      <c r="BW18" s="408"/>
      <c r="BX18" s="408"/>
      <c r="BY18" s="408"/>
      <c r="BZ18" s="409"/>
      <c r="CA18" s="407">
        <v>0</v>
      </c>
      <c r="CB18" s="408"/>
      <c r="CC18" s="408"/>
      <c r="CD18" s="408"/>
      <c r="CE18" s="408"/>
      <c r="CF18" s="408"/>
      <c r="CG18" s="409"/>
      <c r="CH18" s="410">
        <v>3824.7</v>
      </c>
      <c r="CI18" s="411"/>
      <c r="CJ18" s="411"/>
      <c r="CK18" s="411"/>
      <c r="CL18" s="411"/>
      <c r="CM18" s="411"/>
      <c r="CN18" s="412"/>
      <c r="CO18" s="407">
        <v>0</v>
      </c>
      <c r="CP18" s="408"/>
      <c r="CQ18" s="408"/>
      <c r="CR18" s="408"/>
      <c r="CS18" s="408"/>
      <c r="CT18" s="408"/>
      <c r="CU18" s="409"/>
      <c r="CV18" s="407">
        <v>6601.31</v>
      </c>
      <c r="CW18" s="408"/>
      <c r="CX18" s="408"/>
      <c r="CY18" s="408"/>
      <c r="CZ18" s="408"/>
      <c r="DA18" s="408"/>
      <c r="DB18" s="408"/>
      <c r="DC18" s="408"/>
      <c r="DD18" s="409"/>
      <c r="DE18" s="407">
        <v>6601.31</v>
      </c>
      <c r="DF18" s="408"/>
      <c r="DG18" s="408"/>
      <c r="DH18" s="408"/>
      <c r="DI18" s="408"/>
      <c r="DJ18" s="408"/>
      <c r="DK18" s="408"/>
      <c r="DL18" s="408"/>
      <c r="DM18" s="409"/>
      <c r="DN18" s="407">
        <v>6601.31</v>
      </c>
      <c r="DO18" s="408"/>
      <c r="DP18" s="408"/>
      <c r="DQ18" s="408"/>
      <c r="DR18" s="408"/>
      <c r="DS18" s="408"/>
      <c r="DT18" s="409"/>
      <c r="DU18" s="407">
        <v>0</v>
      </c>
      <c r="DV18" s="408"/>
      <c r="DW18" s="408"/>
      <c r="DX18" s="408"/>
      <c r="DY18" s="408"/>
      <c r="DZ18" s="408"/>
      <c r="EA18" s="409"/>
      <c r="EB18" s="407">
        <v>6601.31</v>
      </c>
      <c r="EC18" s="408"/>
      <c r="ED18" s="408"/>
      <c r="EE18" s="408"/>
      <c r="EF18" s="408"/>
      <c r="EG18" s="408"/>
      <c r="EH18" s="409"/>
      <c r="EI18" s="407">
        <v>0</v>
      </c>
      <c r="EJ18" s="408"/>
      <c r="EK18" s="408"/>
      <c r="EL18" s="408"/>
      <c r="EM18" s="408"/>
      <c r="EN18" s="408"/>
      <c r="EO18" s="409"/>
      <c r="EP18" s="440"/>
      <c r="EQ18" s="441"/>
      <c r="ER18" s="441"/>
      <c r="ES18" s="441"/>
      <c r="ET18" s="441"/>
      <c r="EU18" s="441"/>
      <c r="EV18" s="441"/>
      <c r="EW18" s="441"/>
      <c r="EX18" s="441"/>
      <c r="EY18" s="442"/>
    </row>
    <row r="19" spans="1:155" s="126" customFormat="1" ht="8.25">
      <c r="A19" s="434" t="s">
        <v>298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6"/>
      <c r="AN19" s="401" t="s">
        <v>1</v>
      </c>
      <c r="AO19" s="402"/>
      <c r="AP19" s="402"/>
      <c r="AQ19" s="402"/>
      <c r="AR19" s="402"/>
      <c r="AS19" s="402"/>
      <c r="AT19" s="402"/>
      <c r="AU19" s="403"/>
      <c r="AV19" s="404"/>
      <c r="AW19" s="405"/>
      <c r="AX19" s="405"/>
      <c r="AY19" s="405"/>
      <c r="AZ19" s="405"/>
      <c r="BA19" s="406"/>
      <c r="BB19" s="407">
        <v>99.01</v>
      </c>
      <c r="BC19" s="408"/>
      <c r="BD19" s="408"/>
      <c r="BE19" s="408"/>
      <c r="BF19" s="408"/>
      <c r="BG19" s="408"/>
      <c r="BH19" s="408"/>
      <c r="BI19" s="408"/>
      <c r="BJ19" s="409"/>
      <c r="BK19" s="407">
        <v>99.01</v>
      </c>
      <c r="BL19" s="408"/>
      <c r="BM19" s="408"/>
      <c r="BN19" s="408"/>
      <c r="BO19" s="408"/>
      <c r="BP19" s="408"/>
      <c r="BQ19" s="408"/>
      <c r="BR19" s="408"/>
      <c r="BS19" s="409"/>
      <c r="BT19" s="407">
        <v>99.01</v>
      </c>
      <c r="BU19" s="408"/>
      <c r="BV19" s="408"/>
      <c r="BW19" s="408"/>
      <c r="BX19" s="408"/>
      <c r="BY19" s="408"/>
      <c r="BZ19" s="409"/>
      <c r="CA19" s="407">
        <v>0</v>
      </c>
      <c r="CB19" s="408"/>
      <c r="CC19" s="408"/>
      <c r="CD19" s="408"/>
      <c r="CE19" s="408"/>
      <c r="CF19" s="408"/>
      <c r="CG19" s="409"/>
      <c r="CH19" s="410">
        <v>99</v>
      </c>
      <c r="CI19" s="411"/>
      <c r="CJ19" s="411"/>
      <c r="CK19" s="411"/>
      <c r="CL19" s="411"/>
      <c r="CM19" s="411"/>
      <c r="CN19" s="412"/>
      <c r="CO19" s="407">
        <v>0</v>
      </c>
      <c r="CP19" s="408"/>
      <c r="CQ19" s="408"/>
      <c r="CR19" s="408"/>
      <c r="CS19" s="408"/>
      <c r="CT19" s="408"/>
      <c r="CU19" s="409"/>
      <c r="CV19" s="407">
        <v>2318.37</v>
      </c>
      <c r="CW19" s="408"/>
      <c r="CX19" s="408"/>
      <c r="CY19" s="408"/>
      <c r="CZ19" s="408"/>
      <c r="DA19" s="408"/>
      <c r="DB19" s="408"/>
      <c r="DC19" s="408"/>
      <c r="DD19" s="409"/>
      <c r="DE19" s="407">
        <v>2318.37</v>
      </c>
      <c r="DF19" s="408"/>
      <c r="DG19" s="408"/>
      <c r="DH19" s="408"/>
      <c r="DI19" s="408"/>
      <c r="DJ19" s="408"/>
      <c r="DK19" s="408"/>
      <c r="DL19" s="408"/>
      <c r="DM19" s="409"/>
      <c r="DN19" s="407">
        <v>2318.37</v>
      </c>
      <c r="DO19" s="408"/>
      <c r="DP19" s="408"/>
      <c r="DQ19" s="408"/>
      <c r="DR19" s="408"/>
      <c r="DS19" s="408"/>
      <c r="DT19" s="409"/>
      <c r="DU19" s="407">
        <v>0</v>
      </c>
      <c r="DV19" s="408"/>
      <c r="DW19" s="408"/>
      <c r="DX19" s="408"/>
      <c r="DY19" s="408"/>
      <c r="DZ19" s="408"/>
      <c r="EA19" s="409"/>
      <c r="EB19" s="407">
        <v>2318.37</v>
      </c>
      <c r="EC19" s="408"/>
      <c r="ED19" s="408"/>
      <c r="EE19" s="408"/>
      <c r="EF19" s="408"/>
      <c r="EG19" s="408"/>
      <c r="EH19" s="409"/>
      <c r="EI19" s="407">
        <v>0</v>
      </c>
      <c r="EJ19" s="408"/>
      <c r="EK19" s="408"/>
      <c r="EL19" s="408"/>
      <c r="EM19" s="408"/>
      <c r="EN19" s="408"/>
      <c r="EO19" s="409"/>
      <c r="EP19" s="440"/>
      <c r="EQ19" s="441"/>
      <c r="ER19" s="441"/>
      <c r="ES19" s="441"/>
      <c r="ET19" s="441"/>
      <c r="EU19" s="441"/>
      <c r="EV19" s="441"/>
      <c r="EW19" s="441"/>
      <c r="EX19" s="441"/>
      <c r="EY19" s="442"/>
    </row>
    <row r="20" spans="1:155" s="126" customFormat="1" ht="16.5" customHeight="1">
      <c r="A20" s="431" t="s">
        <v>299</v>
      </c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3"/>
      <c r="AN20" s="401" t="s">
        <v>1</v>
      </c>
      <c r="AO20" s="402"/>
      <c r="AP20" s="402"/>
      <c r="AQ20" s="402"/>
      <c r="AR20" s="402"/>
      <c r="AS20" s="402"/>
      <c r="AT20" s="402"/>
      <c r="AU20" s="403"/>
      <c r="AV20" s="404" t="s">
        <v>300</v>
      </c>
      <c r="AW20" s="405"/>
      <c r="AX20" s="405"/>
      <c r="AY20" s="405"/>
      <c r="AZ20" s="405"/>
      <c r="BA20" s="406"/>
      <c r="BB20" s="407"/>
      <c r="BC20" s="408"/>
      <c r="BD20" s="408"/>
      <c r="BE20" s="408"/>
      <c r="BF20" s="408"/>
      <c r="BG20" s="408"/>
      <c r="BH20" s="408"/>
      <c r="BI20" s="408"/>
      <c r="BJ20" s="409"/>
      <c r="BK20" s="407"/>
      <c r="BL20" s="408"/>
      <c r="BM20" s="408"/>
      <c r="BN20" s="408"/>
      <c r="BO20" s="408"/>
      <c r="BP20" s="408"/>
      <c r="BQ20" s="408"/>
      <c r="BR20" s="408"/>
      <c r="BS20" s="409"/>
      <c r="BT20" s="407"/>
      <c r="BU20" s="408"/>
      <c r="BV20" s="408"/>
      <c r="BW20" s="408"/>
      <c r="BX20" s="408"/>
      <c r="BY20" s="408"/>
      <c r="BZ20" s="409"/>
      <c r="CA20" s="407"/>
      <c r="CB20" s="408"/>
      <c r="CC20" s="408"/>
      <c r="CD20" s="408"/>
      <c r="CE20" s="408"/>
      <c r="CF20" s="408"/>
      <c r="CG20" s="409"/>
      <c r="CH20" s="410"/>
      <c r="CI20" s="411"/>
      <c r="CJ20" s="411"/>
      <c r="CK20" s="411"/>
      <c r="CL20" s="411"/>
      <c r="CM20" s="411"/>
      <c r="CN20" s="412"/>
      <c r="CO20" s="407"/>
      <c r="CP20" s="408"/>
      <c r="CQ20" s="408"/>
      <c r="CR20" s="408"/>
      <c r="CS20" s="408"/>
      <c r="CT20" s="408"/>
      <c r="CU20" s="409"/>
      <c r="CV20" s="407"/>
      <c r="CW20" s="408"/>
      <c r="CX20" s="408"/>
      <c r="CY20" s="408"/>
      <c r="CZ20" s="408"/>
      <c r="DA20" s="408"/>
      <c r="DB20" s="408"/>
      <c r="DC20" s="408"/>
      <c r="DD20" s="409"/>
      <c r="DE20" s="407"/>
      <c r="DF20" s="408"/>
      <c r="DG20" s="408"/>
      <c r="DH20" s="408"/>
      <c r="DI20" s="408"/>
      <c r="DJ20" s="408"/>
      <c r="DK20" s="408"/>
      <c r="DL20" s="408"/>
      <c r="DM20" s="409"/>
      <c r="DN20" s="407"/>
      <c r="DO20" s="408"/>
      <c r="DP20" s="408"/>
      <c r="DQ20" s="408"/>
      <c r="DR20" s="408"/>
      <c r="DS20" s="408"/>
      <c r="DT20" s="409"/>
      <c r="DU20" s="407"/>
      <c r="DV20" s="408"/>
      <c r="DW20" s="408"/>
      <c r="DX20" s="408"/>
      <c r="DY20" s="408"/>
      <c r="DZ20" s="408"/>
      <c r="EA20" s="409"/>
      <c r="EB20" s="407"/>
      <c r="EC20" s="408"/>
      <c r="ED20" s="408"/>
      <c r="EE20" s="408"/>
      <c r="EF20" s="408"/>
      <c r="EG20" s="408"/>
      <c r="EH20" s="409"/>
      <c r="EI20" s="407"/>
      <c r="EJ20" s="408"/>
      <c r="EK20" s="408"/>
      <c r="EL20" s="408"/>
      <c r="EM20" s="408"/>
      <c r="EN20" s="408"/>
      <c r="EO20" s="409"/>
      <c r="EP20" s="440"/>
      <c r="EQ20" s="441"/>
      <c r="ER20" s="441"/>
      <c r="ES20" s="441"/>
      <c r="ET20" s="441"/>
      <c r="EU20" s="441"/>
      <c r="EV20" s="441"/>
      <c r="EW20" s="441"/>
      <c r="EX20" s="441"/>
      <c r="EY20" s="442"/>
    </row>
    <row r="21" spans="1:155" s="126" customFormat="1" ht="16.5" customHeight="1">
      <c r="A21" s="425" t="s">
        <v>301</v>
      </c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7"/>
      <c r="AN21" s="401" t="s">
        <v>1</v>
      </c>
      <c r="AO21" s="402"/>
      <c r="AP21" s="402"/>
      <c r="AQ21" s="402"/>
      <c r="AR21" s="402"/>
      <c r="AS21" s="402"/>
      <c r="AT21" s="402"/>
      <c r="AU21" s="403"/>
      <c r="AV21" s="404" t="s">
        <v>258</v>
      </c>
      <c r="AW21" s="405"/>
      <c r="AX21" s="405"/>
      <c r="AY21" s="405"/>
      <c r="AZ21" s="405"/>
      <c r="BA21" s="406"/>
      <c r="BB21" s="407">
        <v>158703.9802</v>
      </c>
      <c r="BC21" s="408"/>
      <c r="BD21" s="408"/>
      <c r="BE21" s="408"/>
      <c r="BF21" s="408"/>
      <c r="BG21" s="408"/>
      <c r="BH21" s="408"/>
      <c r="BI21" s="408"/>
      <c r="BJ21" s="409"/>
      <c r="BK21" s="407">
        <v>158703.9802</v>
      </c>
      <c r="BL21" s="408"/>
      <c r="BM21" s="408"/>
      <c r="BN21" s="408"/>
      <c r="BO21" s="408"/>
      <c r="BP21" s="408"/>
      <c r="BQ21" s="408"/>
      <c r="BR21" s="408"/>
      <c r="BS21" s="409"/>
      <c r="BT21" s="407">
        <v>126582.5802</v>
      </c>
      <c r="BU21" s="408"/>
      <c r="BV21" s="408"/>
      <c r="BW21" s="408"/>
      <c r="BX21" s="408"/>
      <c r="BY21" s="408"/>
      <c r="BZ21" s="409"/>
      <c r="CA21" s="407">
        <v>1.32775</v>
      </c>
      <c r="CB21" s="408"/>
      <c r="CC21" s="408"/>
      <c r="CD21" s="408"/>
      <c r="CE21" s="408"/>
      <c r="CF21" s="408"/>
      <c r="CG21" s="409"/>
      <c r="CH21" s="410">
        <v>126583.90795</v>
      </c>
      <c r="CI21" s="411"/>
      <c r="CJ21" s="411"/>
      <c r="CK21" s="411"/>
      <c r="CL21" s="411"/>
      <c r="CM21" s="411"/>
      <c r="CN21" s="412"/>
      <c r="CO21" s="407">
        <v>32120.07224</v>
      </c>
      <c r="CP21" s="408"/>
      <c r="CQ21" s="408"/>
      <c r="CR21" s="408"/>
      <c r="CS21" s="408"/>
      <c r="CT21" s="408"/>
      <c r="CU21" s="409"/>
      <c r="CV21" s="407">
        <v>163193.30784999998</v>
      </c>
      <c r="CW21" s="408"/>
      <c r="CX21" s="408"/>
      <c r="CY21" s="408"/>
      <c r="CZ21" s="408"/>
      <c r="DA21" s="408"/>
      <c r="DB21" s="408"/>
      <c r="DC21" s="408"/>
      <c r="DD21" s="409"/>
      <c r="DE21" s="407">
        <v>163193.30784999998</v>
      </c>
      <c r="DF21" s="408"/>
      <c r="DG21" s="408"/>
      <c r="DH21" s="408"/>
      <c r="DI21" s="408"/>
      <c r="DJ21" s="408"/>
      <c r="DK21" s="408"/>
      <c r="DL21" s="408"/>
      <c r="DM21" s="409"/>
      <c r="DN21" s="407">
        <v>116479.33784999998</v>
      </c>
      <c r="DO21" s="408"/>
      <c r="DP21" s="408"/>
      <c r="DQ21" s="408"/>
      <c r="DR21" s="408"/>
      <c r="DS21" s="408"/>
      <c r="DT21" s="409"/>
      <c r="DU21" s="407">
        <v>0.77063</v>
      </c>
      <c r="DV21" s="408"/>
      <c r="DW21" s="408"/>
      <c r="DX21" s="408"/>
      <c r="DY21" s="408"/>
      <c r="DZ21" s="408"/>
      <c r="EA21" s="409"/>
      <c r="EB21" s="407">
        <v>116480.10848</v>
      </c>
      <c r="EC21" s="408"/>
      <c r="ED21" s="408"/>
      <c r="EE21" s="408"/>
      <c r="EF21" s="408"/>
      <c r="EG21" s="408"/>
      <c r="EH21" s="409"/>
      <c r="EI21" s="407">
        <v>46713.19936</v>
      </c>
      <c r="EJ21" s="408"/>
      <c r="EK21" s="408"/>
      <c r="EL21" s="408"/>
      <c r="EM21" s="408"/>
      <c r="EN21" s="408"/>
      <c r="EO21" s="409"/>
      <c r="EP21" s="440"/>
      <c r="EQ21" s="441"/>
      <c r="ER21" s="441"/>
      <c r="ES21" s="441"/>
      <c r="ET21" s="441"/>
      <c r="EU21" s="441"/>
      <c r="EV21" s="441"/>
      <c r="EW21" s="441"/>
      <c r="EX21" s="441"/>
      <c r="EY21" s="442"/>
    </row>
    <row r="22" spans="1:155" s="126" customFormat="1" ht="8.25">
      <c r="A22" s="431" t="s">
        <v>302</v>
      </c>
      <c r="B22" s="432"/>
      <c r="C22" s="432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  <c r="AI22" s="432"/>
      <c r="AJ22" s="432"/>
      <c r="AK22" s="432"/>
      <c r="AL22" s="432"/>
      <c r="AM22" s="433"/>
      <c r="AN22" s="401" t="s">
        <v>1</v>
      </c>
      <c r="AO22" s="402"/>
      <c r="AP22" s="402"/>
      <c r="AQ22" s="402"/>
      <c r="AR22" s="402"/>
      <c r="AS22" s="402"/>
      <c r="AT22" s="402"/>
      <c r="AU22" s="403"/>
      <c r="AV22" s="404" t="s">
        <v>303</v>
      </c>
      <c r="AW22" s="405"/>
      <c r="AX22" s="405"/>
      <c r="AY22" s="405"/>
      <c r="AZ22" s="405"/>
      <c r="BA22" s="406"/>
      <c r="BB22" s="407">
        <v>13809.44</v>
      </c>
      <c r="BC22" s="408"/>
      <c r="BD22" s="408"/>
      <c r="BE22" s="408"/>
      <c r="BF22" s="408"/>
      <c r="BG22" s="408"/>
      <c r="BH22" s="408"/>
      <c r="BI22" s="408"/>
      <c r="BJ22" s="409"/>
      <c r="BK22" s="407">
        <v>13809.44</v>
      </c>
      <c r="BL22" s="408"/>
      <c r="BM22" s="408"/>
      <c r="BN22" s="408"/>
      <c r="BO22" s="408"/>
      <c r="BP22" s="408"/>
      <c r="BQ22" s="408"/>
      <c r="BR22" s="408"/>
      <c r="BS22" s="409"/>
      <c r="BT22" s="407">
        <v>42.42</v>
      </c>
      <c r="BU22" s="408"/>
      <c r="BV22" s="408"/>
      <c r="BW22" s="408"/>
      <c r="BX22" s="408"/>
      <c r="BY22" s="408"/>
      <c r="BZ22" s="409"/>
      <c r="CA22" s="407">
        <v>0.8956</v>
      </c>
      <c r="CB22" s="408"/>
      <c r="CC22" s="408"/>
      <c r="CD22" s="408"/>
      <c r="CE22" s="408"/>
      <c r="CF22" s="408"/>
      <c r="CG22" s="409"/>
      <c r="CH22" s="410">
        <v>43.3156</v>
      </c>
      <c r="CI22" s="411"/>
      <c r="CJ22" s="411"/>
      <c r="CK22" s="411"/>
      <c r="CL22" s="411"/>
      <c r="CM22" s="411"/>
      <c r="CN22" s="412"/>
      <c r="CO22" s="407">
        <v>13766.12439</v>
      </c>
      <c r="CP22" s="408"/>
      <c r="CQ22" s="408"/>
      <c r="CR22" s="408"/>
      <c r="CS22" s="408"/>
      <c r="CT22" s="408"/>
      <c r="CU22" s="409"/>
      <c r="CV22" s="407">
        <v>19996.539999999997</v>
      </c>
      <c r="CW22" s="408"/>
      <c r="CX22" s="408"/>
      <c r="CY22" s="408"/>
      <c r="CZ22" s="408"/>
      <c r="DA22" s="408"/>
      <c r="DB22" s="408"/>
      <c r="DC22" s="408"/>
      <c r="DD22" s="409"/>
      <c r="DE22" s="407">
        <v>19996.539999999997</v>
      </c>
      <c r="DF22" s="408"/>
      <c r="DG22" s="408"/>
      <c r="DH22" s="408"/>
      <c r="DI22" s="408"/>
      <c r="DJ22" s="408"/>
      <c r="DK22" s="408"/>
      <c r="DL22" s="408"/>
      <c r="DM22" s="409"/>
      <c r="DN22" s="407">
        <v>31.65</v>
      </c>
      <c r="DO22" s="408"/>
      <c r="DP22" s="408"/>
      <c r="DQ22" s="408"/>
      <c r="DR22" s="408"/>
      <c r="DS22" s="408"/>
      <c r="DT22" s="409"/>
      <c r="DU22" s="407">
        <v>0.73973</v>
      </c>
      <c r="DV22" s="408"/>
      <c r="DW22" s="408"/>
      <c r="DX22" s="408"/>
      <c r="DY22" s="408"/>
      <c r="DZ22" s="408"/>
      <c r="EA22" s="409"/>
      <c r="EB22" s="407">
        <v>32.38973</v>
      </c>
      <c r="EC22" s="408"/>
      <c r="ED22" s="408"/>
      <c r="EE22" s="408"/>
      <c r="EF22" s="408"/>
      <c r="EG22" s="408"/>
      <c r="EH22" s="409"/>
      <c r="EI22" s="407">
        <v>19964.15026</v>
      </c>
      <c r="EJ22" s="408"/>
      <c r="EK22" s="408"/>
      <c r="EL22" s="408"/>
      <c r="EM22" s="408"/>
      <c r="EN22" s="408"/>
      <c r="EO22" s="409"/>
      <c r="EP22" s="440"/>
      <c r="EQ22" s="441"/>
      <c r="ER22" s="441"/>
      <c r="ES22" s="441"/>
      <c r="ET22" s="441"/>
      <c r="EU22" s="441"/>
      <c r="EV22" s="441"/>
      <c r="EW22" s="441"/>
      <c r="EX22" s="441"/>
      <c r="EY22" s="442"/>
    </row>
    <row r="23" spans="1:155" s="126" customFormat="1" ht="8.25">
      <c r="A23" s="431" t="s">
        <v>304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2"/>
      <c r="AK23" s="432"/>
      <c r="AL23" s="432"/>
      <c r="AM23" s="433"/>
      <c r="AN23" s="401" t="s">
        <v>1</v>
      </c>
      <c r="AO23" s="402"/>
      <c r="AP23" s="402"/>
      <c r="AQ23" s="402"/>
      <c r="AR23" s="402"/>
      <c r="AS23" s="402"/>
      <c r="AT23" s="402"/>
      <c r="AU23" s="403"/>
      <c r="AV23" s="404" t="s">
        <v>305</v>
      </c>
      <c r="AW23" s="405"/>
      <c r="AX23" s="405"/>
      <c r="AY23" s="405"/>
      <c r="AZ23" s="405"/>
      <c r="BA23" s="406"/>
      <c r="BB23" s="407"/>
      <c r="BC23" s="408"/>
      <c r="BD23" s="408"/>
      <c r="BE23" s="408"/>
      <c r="BF23" s="408"/>
      <c r="BG23" s="408"/>
      <c r="BH23" s="408"/>
      <c r="BI23" s="408"/>
      <c r="BJ23" s="409"/>
      <c r="BK23" s="407"/>
      <c r="BL23" s="408"/>
      <c r="BM23" s="408"/>
      <c r="BN23" s="408"/>
      <c r="BO23" s="408"/>
      <c r="BP23" s="408"/>
      <c r="BQ23" s="408"/>
      <c r="BR23" s="408"/>
      <c r="BS23" s="409"/>
      <c r="BT23" s="407"/>
      <c r="BU23" s="408"/>
      <c r="BV23" s="408"/>
      <c r="BW23" s="408"/>
      <c r="BX23" s="408"/>
      <c r="BY23" s="408"/>
      <c r="BZ23" s="409"/>
      <c r="CA23" s="407"/>
      <c r="CB23" s="408"/>
      <c r="CC23" s="408"/>
      <c r="CD23" s="408"/>
      <c r="CE23" s="408"/>
      <c r="CF23" s="408"/>
      <c r="CG23" s="409"/>
      <c r="CH23" s="410"/>
      <c r="CI23" s="411"/>
      <c r="CJ23" s="411"/>
      <c r="CK23" s="411"/>
      <c r="CL23" s="411"/>
      <c r="CM23" s="411"/>
      <c r="CN23" s="412"/>
      <c r="CO23" s="407"/>
      <c r="CP23" s="408"/>
      <c r="CQ23" s="408"/>
      <c r="CR23" s="408"/>
      <c r="CS23" s="408"/>
      <c r="CT23" s="408"/>
      <c r="CU23" s="409"/>
      <c r="CV23" s="407"/>
      <c r="CW23" s="408"/>
      <c r="CX23" s="408"/>
      <c r="CY23" s="408"/>
      <c r="CZ23" s="408"/>
      <c r="DA23" s="408"/>
      <c r="DB23" s="408"/>
      <c r="DC23" s="408"/>
      <c r="DD23" s="409"/>
      <c r="DE23" s="407"/>
      <c r="DF23" s="408"/>
      <c r="DG23" s="408"/>
      <c r="DH23" s="408"/>
      <c r="DI23" s="408"/>
      <c r="DJ23" s="408"/>
      <c r="DK23" s="408"/>
      <c r="DL23" s="408"/>
      <c r="DM23" s="409"/>
      <c r="DN23" s="407"/>
      <c r="DO23" s="408"/>
      <c r="DP23" s="408"/>
      <c r="DQ23" s="408"/>
      <c r="DR23" s="408"/>
      <c r="DS23" s="408"/>
      <c r="DT23" s="409"/>
      <c r="DU23" s="407"/>
      <c r="DV23" s="408"/>
      <c r="DW23" s="408"/>
      <c r="DX23" s="408"/>
      <c r="DY23" s="408"/>
      <c r="DZ23" s="408"/>
      <c r="EA23" s="409"/>
      <c r="EB23" s="407"/>
      <c r="EC23" s="408"/>
      <c r="ED23" s="408"/>
      <c r="EE23" s="408"/>
      <c r="EF23" s="408"/>
      <c r="EG23" s="408"/>
      <c r="EH23" s="409"/>
      <c r="EI23" s="407"/>
      <c r="EJ23" s="408"/>
      <c r="EK23" s="408"/>
      <c r="EL23" s="408"/>
      <c r="EM23" s="408"/>
      <c r="EN23" s="408"/>
      <c r="EO23" s="409"/>
      <c r="EP23" s="440"/>
      <c r="EQ23" s="441"/>
      <c r="ER23" s="441"/>
      <c r="ES23" s="441"/>
      <c r="ET23" s="441"/>
      <c r="EU23" s="441"/>
      <c r="EV23" s="441"/>
      <c r="EW23" s="441"/>
      <c r="EX23" s="441"/>
      <c r="EY23" s="442"/>
    </row>
    <row r="24" spans="1:155" s="126" customFormat="1" ht="16.5" customHeight="1">
      <c r="A24" s="431" t="s">
        <v>306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  <c r="AI24" s="432"/>
      <c r="AJ24" s="432"/>
      <c r="AK24" s="432"/>
      <c r="AL24" s="432"/>
      <c r="AM24" s="433"/>
      <c r="AN24" s="401" t="s">
        <v>1</v>
      </c>
      <c r="AO24" s="402"/>
      <c r="AP24" s="402"/>
      <c r="AQ24" s="402"/>
      <c r="AR24" s="402"/>
      <c r="AS24" s="402"/>
      <c r="AT24" s="402"/>
      <c r="AU24" s="403"/>
      <c r="AV24" s="404" t="s">
        <v>307</v>
      </c>
      <c r="AW24" s="405"/>
      <c r="AX24" s="405"/>
      <c r="AY24" s="405"/>
      <c r="AZ24" s="405"/>
      <c r="BA24" s="406"/>
      <c r="BB24" s="407">
        <v>117842.6502</v>
      </c>
      <c r="BC24" s="408"/>
      <c r="BD24" s="408"/>
      <c r="BE24" s="408"/>
      <c r="BF24" s="408"/>
      <c r="BG24" s="408"/>
      <c r="BH24" s="408"/>
      <c r="BI24" s="408"/>
      <c r="BJ24" s="409"/>
      <c r="BK24" s="407">
        <v>117842.6502</v>
      </c>
      <c r="BL24" s="408"/>
      <c r="BM24" s="408"/>
      <c r="BN24" s="408"/>
      <c r="BO24" s="408"/>
      <c r="BP24" s="408"/>
      <c r="BQ24" s="408"/>
      <c r="BR24" s="408"/>
      <c r="BS24" s="409"/>
      <c r="BT24" s="407">
        <v>117842.6502</v>
      </c>
      <c r="BU24" s="408"/>
      <c r="BV24" s="408"/>
      <c r="BW24" s="408"/>
      <c r="BX24" s="408"/>
      <c r="BY24" s="408"/>
      <c r="BZ24" s="409"/>
      <c r="CA24" s="407">
        <v>0</v>
      </c>
      <c r="CB24" s="408"/>
      <c r="CC24" s="408"/>
      <c r="CD24" s="408"/>
      <c r="CE24" s="408"/>
      <c r="CF24" s="408"/>
      <c r="CG24" s="409"/>
      <c r="CH24" s="410">
        <v>117842.6502</v>
      </c>
      <c r="CI24" s="411"/>
      <c r="CJ24" s="411"/>
      <c r="CK24" s="411"/>
      <c r="CL24" s="411"/>
      <c r="CM24" s="411"/>
      <c r="CN24" s="412"/>
      <c r="CO24" s="407">
        <v>0</v>
      </c>
      <c r="CP24" s="408"/>
      <c r="CQ24" s="408"/>
      <c r="CR24" s="408"/>
      <c r="CS24" s="408"/>
      <c r="CT24" s="408"/>
      <c r="CU24" s="409"/>
      <c r="CV24" s="407">
        <v>115859.42785</v>
      </c>
      <c r="CW24" s="408"/>
      <c r="CX24" s="408"/>
      <c r="CY24" s="408"/>
      <c r="CZ24" s="408"/>
      <c r="DA24" s="408"/>
      <c r="DB24" s="408"/>
      <c r="DC24" s="408"/>
      <c r="DD24" s="409"/>
      <c r="DE24" s="407">
        <v>115859.42785</v>
      </c>
      <c r="DF24" s="408"/>
      <c r="DG24" s="408"/>
      <c r="DH24" s="408"/>
      <c r="DI24" s="408"/>
      <c r="DJ24" s="408"/>
      <c r="DK24" s="408"/>
      <c r="DL24" s="408"/>
      <c r="DM24" s="409"/>
      <c r="DN24" s="407">
        <v>115859.42785</v>
      </c>
      <c r="DO24" s="408"/>
      <c r="DP24" s="408"/>
      <c r="DQ24" s="408"/>
      <c r="DR24" s="408"/>
      <c r="DS24" s="408"/>
      <c r="DT24" s="409"/>
      <c r="DU24" s="407">
        <v>0</v>
      </c>
      <c r="DV24" s="408"/>
      <c r="DW24" s="408"/>
      <c r="DX24" s="408"/>
      <c r="DY24" s="408"/>
      <c r="DZ24" s="408"/>
      <c r="EA24" s="409"/>
      <c r="EB24" s="407">
        <v>115859.42785</v>
      </c>
      <c r="EC24" s="408"/>
      <c r="ED24" s="408"/>
      <c r="EE24" s="408"/>
      <c r="EF24" s="408"/>
      <c r="EG24" s="408"/>
      <c r="EH24" s="409"/>
      <c r="EI24" s="407">
        <v>0</v>
      </c>
      <c r="EJ24" s="408"/>
      <c r="EK24" s="408"/>
      <c r="EL24" s="408"/>
      <c r="EM24" s="408"/>
      <c r="EN24" s="408"/>
      <c r="EO24" s="409"/>
      <c r="EP24" s="440"/>
      <c r="EQ24" s="441"/>
      <c r="ER24" s="441"/>
      <c r="ES24" s="441"/>
      <c r="ET24" s="441"/>
      <c r="EU24" s="441"/>
      <c r="EV24" s="441"/>
      <c r="EW24" s="441"/>
      <c r="EX24" s="441"/>
      <c r="EY24" s="442"/>
    </row>
    <row r="25" spans="1:155" s="126" customFormat="1" ht="16.5" customHeight="1">
      <c r="A25" s="431" t="s">
        <v>308</v>
      </c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3"/>
      <c r="AN25" s="401" t="s">
        <v>1</v>
      </c>
      <c r="AO25" s="402"/>
      <c r="AP25" s="402"/>
      <c r="AQ25" s="402"/>
      <c r="AR25" s="402"/>
      <c r="AS25" s="402"/>
      <c r="AT25" s="402"/>
      <c r="AU25" s="403"/>
      <c r="AV25" s="404" t="s">
        <v>309</v>
      </c>
      <c r="AW25" s="405"/>
      <c r="AX25" s="405"/>
      <c r="AY25" s="405"/>
      <c r="AZ25" s="405"/>
      <c r="BA25" s="406"/>
      <c r="BB25" s="407">
        <v>27051.89</v>
      </c>
      <c r="BC25" s="408"/>
      <c r="BD25" s="408"/>
      <c r="BE25" s="408"/>
      <c r="BF25" s="408"/>
      <c r="BG25" s="408"/>
      <c r="BH25" s="408"/>
      <c r="BI25" s="408"/>
      <c r="BJ25" s="409"/>
      <c r="BK25" s="407">
        <v>27051.89</v>
      </c>
      <c r="BL25" s="408"/>
      <c r="BM25" s="408"/>
      <c r="BN25" s="408"/>
      <c r="BO25" s="408"/>
      <c r="BP25" s="408"/>
      <c r="BQ25" s="408"/>
      <c r="BR25" s="408"/>
      <c r="BS25" s="409"/>
      <c r="BT25" s="407">
        <v>8697.51</v>
      </c>
      <c r="BU25" s="408"/>
      <c r="BV25" s="408"/>
      <c r="BW25" s="408"/>
      <c r="BX25" s="408"/>
      <c r="BY25" s="408"/>
      <c r="BZ25" s="409"/>
      <c r="CA25" s="407">
        <v>0.43215</v>
      </c>
      <c r="CB25" s="408"/>
      <c r="CC25" s="408"/>
      <c r="CD25" s="408"/>
      <c r="CE25" s="408"/>
      <c r="CF25" s="408"/>
      <c r="CG25" s="409"/>
      <c r="CH25" s="410">
        <v>8697.94215</v>
      </c>
      <c r="CI25" s="411"/>
      <c r="CJ25" s="411"/>
      <c r="CK25" s="411"/>
      <c r="CL25" s="411"/>
      <c r="CM25" s="411"/>
      <c r="CN25" s="412"/>
      <c r="CO25" s="407">
        <v>18353.947849999997</v>
      </c>
      <c r="CP25" s="408"/>
      <c r="CQ25" s="408"/>
      <c r="CR25" s="408"/>
      <c r="CS25" s="408"/>
      <c r="CT25" s="408"/>
      <c r="CU25" s="409"/>
      <c r="CV25" s="407">
        <v>27337.34</v>
      </c>
      <c r="CW25" s="408"/>
      <c r="CX25" s="408"/>
      <c r="CY25" s="408"/>
      <c r="CZ25" s="408"/>
      <c r="DA25" s="408"/>
      <c r="DB25" s="408"/>
      <c r="DC25" s="408"/>
      <c r="DD25" s="409"/>
      <c r="DE25" s="407">
        <v>27337.34</v>
      </c>
      <c r="DF25" s="408"/>
      <c r="DG25" s="408"/>
      <c r="DH25" s="408"/>
      <c r="DI25" s="408"/>
      <c r="DJ25" s="408"/>
      <c r="DK25" s="408"/>
      <c r="DL25" s="408"/>
      <c r="DM25" s="409"/>
      <c r="DN25" s="407">
        <v>588.26</v>
      </c>
      <c r="DO25" s="408"/>
      <c r="DP25" s="408"/>
      <c r="DQ25" s="408"/>
      <c r="DR25" s="408"/>
      <c r="DS25" s="408"/>
      <c r="DT25" s="409"/>
      <c r="DU25" s="407">
        <v>0.0309</v>
      </c>
      <c r="DV25" s="408"/>
      <c r="DW25" s="408"/>
      <c r="DX25" s="408"/>
      <c r="DY25" s="408"/>
      <c r="DZ25" s="408"/>
      <c r="EA25" s="409"/>
      <c r="EB25" s="407">
        <v>588.2909</v>
      </c>
      <c r="EC25" s="408"/>
      <c r="ED25" s="408"/>
      <c r="EE25" s="408"/>
      <c r="EF25" s="408"/>
      <c r="EG25" s="408"/>
      <c r="EH25" s="409"/>
      <c r="EI25" s="407">
        <v>26749.0491</v>
      </c>
      <c r="EJ25" s="408"/>
      <c r="EK25" s="408"/>
      <c r="EL25" s="408"/>
      <c r="EM25" s="408"/>
      <c r="EN25" s="408"/>
      <c r="EO25" s="409"/>
      <c r="EP25" s="440"/>
      <c r="EQ25" s="441"/>
      <c r="ER25" s="441"/>
      <c r="ES25" s="441"/>
      <c r="ET25" s="441"/>
      <c r="EU25" s="441"/>
      <c r="EV25" s="441"/>
      <c r="EW25" s="441"/>
      <c r="EX25" s="441"/>
      <c r="EY25" s="442"/>
    </row>
    <row r="26" spans="1:155" s="126" customFormat="1" ht="8.25">
      <c r="A26" s="425" t="s">
        <v>310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7"/>
      <c r="AN26" s="401" t="s">
        <v>1</v>
      </c>
      <c r="AO26" s="402"/>
      <c r="AP26" s="402"/>
      <c r="AQ26" s="402"/>
      <c r="AR26" s="402"/>
      <c r="AS26" s="402"/>
      <c r="AT26" s="402"/>
      <c r="AU26" s="403"/>
      <c r="AV26" s="404" t="s">
        <v>260</v>
      </c>
      <c r="AW26" s="405"/>
      <c r="AX26" s="405"/>
      <c r="AY26" s="405"/>
      <c r="AZ26" s="405"/>
      <c r="BA26" s="406"/>
      <c r="BB26" s="407">
        <v>1691842.38</v>
      </c>
      <c r="BC26" s="408"/>
      <c r="BD26" s="408"/>
      <c r="BE26" s="408"/>
      <c r="BF26" s="408"/>
      <c r="BG26" s="408"/>
      <c r="BH26" s="408"/>
      <c r="BI26" s="408"/>
      <c r="BJ26" s="409"/>
      <c r="BK26" s="407">
        <v>1691842.38</v>
      </c>
      <c r="BL26" s="408"/>
      <c r="BM26" s="408"/>
      <c r="BN26" s="408"/>
      <c r="BO26" s="408"/>
      <c r="BP26" s="408"/>
      <c r="BQ26" s="408"/>
      <c r="BR26" s="408"/>
      <c r="BS26" s="409"/>
      <c r="BT26" s="407">
        <v>31328.43</v>
      </c>
      <c r="BU26" s="408"/>
      <c r="BV26" s="408"/>
      <c r="BW26" s="408"/>
      <c r="BX26" s="408"/>
      <c r="BY26" s="408"/>
      <c r="BZ26" s="409"/>
      <c r="CA26" s="407">
        <v>564.81703</v>
      </c>
      <c r="CB26" s="408"/>
      <c r="CC26" s="408"/>
      <c r="CD26" s="408"/>
      <c r="CE26" s="408"/>
      <c r="CF26" s="408"/>
      <c r="CG26" s="409"/>
      <c r="CH26" s="410">
        <v>31893.24703</v>
      </c>
      <c r="CI26" s="411"/>
      <c r="CJ26" s="411"/>
      <c r="CK26" s="411"/>
      <c r="CL26" s="411"/>
      <c r="CM26" s="411"/>
      <c r="CN26" s="412"/>
      <c r="CO26" s="407">
        <v>1659949.13296</v>
      </c>
      <c r="CP26" s="408"/>
      <c r="CQ26" s="408"/>
      <c r="CR26" s="408"/>
      <c r="CS26" s="408"/>
      <c r="CT26" s="408"/>
      <c r="CU26" s="409"/>
      <c r="CV26" s="407">
        <v>1672625.61</v>
      </c>
      <c r="CW26" s="408"/>
      <c r="CX26" s="408"/>
      <c r="CY26" s="408"/>
      <c r="CZ26" s="408"/>
      <c r="DA26" s="408"/>
      <c r="DB26" s="408"/>
      <c r="DC26" s="408"/>
      <c r="DD26" s="409"/>
      <c r="DE26" s="407">
        <v>1672625.61</v>
      </c>
      <c r="DF26" s="408"/>
      <c r="DG26" s="408"/>
      <c r="DH26" s="408"/>
      <c r="DI26" s="408"/>
      <c r="DJ26" s="408"/>
      <c r="DK26" s="408"/>
      <c r="DL26" s="408"/>
      <c r="DM26" s="409"/>
      <c r="DN26" s="407">
        <v>29115.93</v>
      </c>
      <c r="DO26" s="408"/>
      <c r="DP26" s="408"/>
      <c r="DQ26" s="408"/>
      <c r="DR26" s="408"/>
      <c r="DS26" s="408"/>
      <c r="DT26" s="409"/>
      <c r="DU26" s="407">
        <v>343.75567</v>
      </c>
      <c r="DV26" s="408"/>
      <c r="DW26" s="408"/>
      <c r="DX26" s="408"/>
      <c r="DY26" s="408"/>
      <c r="DZ26" s="408"/>
      <c r="EA26" s="409"/>
      <c r="EB26" s="407">
        <v>29459.68567</v>
      </c>
      <c r="EC26" s="408"/>
      <c r="ED26" s="408"/>
      <c r="EE26" s="408"/>
      <c r="EF26" s="408"/>
      <c r="EG26" s="408"/>
      <c r="EH26" s="409"/>
      <c r="EI26" s="407">
        <v>1643165.92432</v>
      </c>
      <c r="EJ26" s="408"/>
      <c r="EK26" s="408"/>
      <c r="EL26" s="408"/>
      <c r="EM26" s="408"/>
      <c r="EN26" s="408"/>
      <c r="EO26" s="409"/>
      <c r="EP26" s="440"/>
      <c r="EQ26" s="441"/>
      <c r="ER26" s="441"/>
      <c r="ES26" s="441"/>
      <c r="ET26" s="441"/>
      <c r="EU26" s="441"/>
      <c r="EV26" s="441"/>
      <c r="EW26" s="441"/>
      <c r="EX26" s="441"/>
      <c r="EY26" s="442"/>
    </row>
    <row r="27" spans="1:155" s="126" customFormat="1" ht="8.25">
      <c r="A27" s="434" t="s">
        <v>311</v>
      </c>
      <c r="B27" s="435"/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6"/>
      <c r="AN27" s="401" t="s">
        <v>1</v>
      </c>
      <c r="AO27" s="402"/>
      <c r="AP27" s="402"/>
      <c r="AQ27" s="402"/>
      <c r="AR27" s="402"/>
      <c r="AS27" s="402"/>
      <c r="AT27" s="402"/>
      <c r="AU27" s="403"/>
      <c r="AV27" s="404"/>
      <c r="AW27" s="405"/>
      <c r="AX27" s="405"/>
      <c r="AY27" s="405"/>
      <c r="AZ27" s="405"/>
      <c r="BA27" s="406"/>
      <c r="BB27" s="407"/>
      <c r="BC27" s="408"/>
      <c r="BD27" s="408"/>
      <c r="BE27" s="408"/>
      <c r="BF27" s="408"/>
      <c r="BG27" s="408"/>
      <c r="BH27" s="408"/>
      <c r="BI27" s="408"/>
      <c r="BJ27" s="409"/>
      <c r="BK27" s="407"/>
      <c r="BL27" s="408"/>
      <c r="BM27" s="408"/>
      <c r="BN27" s="408"/>
      <c r="BO27" s="408"/>
      <c r="BP27" s="408"/>
      <c r="BQ27" s="408"/>
      <c r="BR27" s="408"/>
      <c r="BS27" s="409"/>
      <c r="BT27" s="407"/>
      <c r="BU27" s="408"/>
      <c r="BV27" s="408"/>
      <c r="BW27" s="408"/>
      <c r="BX27" s="408"/>
      <c r="BY27" s="408"/>
      <c r="BZ27" s="409"/>
      <c r="CA27" s="407"/>
      <c r="CB27" s="408"/>
      <c r="CC27" s="408"/>
      <c r="CD27" s="408"/>
      <c r="CE27" s="408"/>
      <c r="CF27" s="408"/>
      <c r="CG27" s="409"/>
      <c r="CH27" s="410"/>
      <c r="CI27" s="411"/>
      <c r="CJ27" s="411"/>
      <c r="CK27" s="411"/>
      <c r="CL27" s="411"/>
      <c r="CM27" s="411"/>
      <c r="CN27" s="412"/>
      <c r="CO27" s="407"/>
      <c r="CP27" s="408"/>
      <c r="CQ27" s="408"/>
      <c r="CR27" s="408"/>
      <c r="CS27" s="408"/>
      <c r="CT27" s="408"/>
      <c r="CU27" s="409"/>
      <c r="CV27" s="407"/>
      <c r="CW27" s="408"/>
      <c r="CX27" s="408"/>
      <c r="CY27" s="408"/>
      <c r="CZ27" s="408"/>
      <c r="DA27" s="408"/>
      <c r="DB27" s="408"/>
      <c r="DC27" s="408"/>
      <c r="DD27" s="409"/>
      <c r="DE27" s="407"/>
      <c r="DF27" s="408"/>
      <c r="DG27" s="408"/>
      <c r="DH27" s="408"/>
      <c r="DI27" s="408"/>
      <c r="DJ27" s="408"/>
      <c r="DK27" s="408"/>
      <c r="DL27" s="408"/>
      <c r="DM27" s="409"/>
      <c r="DN27" s="407"/>
      <c r="DO27" s="408"/>
      <c r="DP27" s="408"/>
      <c r="DQ27" s="408"/>
      <c r="DR27" s="408"/>
      <c r="DS27" s="408"/>
      <c r="DT27" s="409"/>
      <c r="DU27" s="407"/>
      <c r="DV27" s="408"/>
      <c r="DW27" s="408"/>
      <c r="DX27" s="408"/>
      <c r="DY27" s="408"/>
      <c r="DZ27" s="408"/>
      <c r="EA27" s="409"/>
      <c r="EB27" s="407"/>
      <c r="EC27" s="408"/>
      <c r="ED27" s="408"/>
      <c r="EE27" s="408"/>
      <c r="EF27" s="408"/>
      <c r="EG27" s="408"/>
      <c r="EH27" s="409"/>
      <c r="EI27" s="407"/>
      <c r="EJ27" s="408"/>
      <c r="EK27" s="408"/>
      <c r="EL27" s="408"/>
      <c r="EM27" s="408"/>
      <c r="EN27" s="408"/>
      <c r="EO27" s="409"/>
      <c r="EP27" s="440"/>
      <c r="EQ27" s="441"/>
      <c r="ER27" s="441"/>
      <c r="ES27" s="441"/>
      <c r="ET27" s="441"/>
      <c r="EU27" s="441"/>
      <c r="EV27" s="441"/>
      <c r="EW27" s="441"/>
      <c r="EX27" s="441"/>
      <c r="EY27" s="442"/>
    </row>
    <row r="28" spans="1:155" s="126" customFormat="1" ht="8.25">
      <c r="A28" s="434" t="s">
        <v>312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6"/>
      <c r="AN28" s="401" t="s">
        <v>1</v>
      </c>
      <c r="AO28" s="402"/>
      <c r="AP28" s="402"/>
      <c r="AQ28" s="402"/>
      <c r="AR28" s="402"/>
      <c r="AS28" s="402"/>
      <c r="AT28" s="402"/>
      <c r="AU28" s="403"/>
      <c r="AV28" s="404"/>
      <c r="AW28" s="405"/>
      <c r="AX28" s="405"/>
      <c r="AY28" s="405"/>
      <c r="AZ28" s="405"/>
      <c r="BA28" s="406"/>
      <c r="BB28" s="407"/>
      <c r="BC28" s="408"/>
      <c r="BD28" s="408"/>
      <c r="BE28" s="408"/>
      <c r="BF28" s="408"/>
      <c r="BG28" s="408"/>
      <c r="BH28" s="408"/>
      <c r="BI28" s="408"/>
      <c r="BJ28" s="409"/>
      <c r="BK28" s="407"/>
      <c r="BL28" s="408"/>
      <c r="BM28" s="408"/>
      <c r="BN28" s="408"/>
      <c r="BO28" s="408"/>
      <c r="BP28" s="408"/>
      <c r="BQ28" s="408"/>
      <c r="BR28" s="408"/>
      <c r="BS28" s="409"/>
      <c r="BT28" s="407"/>
      <c r="BU28" s="408"/>
      <c r="BV28" s="408"/>
      <c r="BW28" s="408"/>
      <c r="BX28" s="408"/>
      <c r="BY28" s="408"/>
      <c r="BZ28" s="409"/>
      <c r="CA28" s="407"/>
      <c r="CB28" s="408"/>
      <c r="CC28" s="408"/>
      <c r="CD28" s="408"/>
      <c r="CE28" s="408"/>
      <c r="CF28" s="408"/>
      <c r="CG28" s="409"/>
      <c r="CH28" s="410"/>
      <c r="CI28" s="411"/>
      <c r="CJ28" s="411"/>
      <c r="CK28" s="411"/>
      <c r="CL28" s="411"/>
      <c r="CM28" s="411"/>
      <c r="CN28" s="412"/>
      <c r="CO28" s="407"/>
      <c r="CP28" s="408"/>
      <c r="CQ28" s="408"/>
      <c r="CR28" s="408"/>
      <c r="CS28" s="408"/>
      <c r="CT28" s="408"/>
      <c r="CU28" s="409"/>
      <c r="CV28" s="407"/>
      <c r="CW28" s="408"/>
      <c r="CX28" s="408"/>
      <c r="CY28" s="408"/>
      <c r="CZ28" s="408"/>
      <c r="DA28" s="408"/>
      <c r="DB28" s="408"/>
      <c r="DC28" s="408"/>
      <c r="DD28" s="409"/>
      <c r="DE28" s="407"/>
      <c r="DF28" s="408"/>
      <c r="DG28" s="408"/>
      <c r="DH28" s="408"/>
      <c r="DI28" s="408"/>
      <c r="DJ28" s="408"/>
      <c r="DK28" s="408"/>
      <c r="DL28" s="408"/>
      <c r="DM28" s="409"/>
      <c r="DN28" s="407"/>
      <c r="DO28" s="408"/>
      <c r="DP28" s="408"/>
      <c r="DQ28" s="408"/>
      <c r="DR28" s="408"/>
      <c r="DS28" s="408"/>
      <c r="DT28" s="409"/>
      <c r="DU28" s="407"/>
      <c r="DV28" s="408"/>
      <c r="DW28" s="408"/>
      <c r="DX28" s="408"/>
      <c r="DY28" s="408"/>
      <c r="DZ28" s="408"/>
      <c r="EA28" s="409"/>
      <c r="EB28" s="407"/>
      <c r="EC28" s="408"/>
      <c r="ED28" s="408"/>
      <c r="EE28" s="408"/>
      <c r="EF28" s="408"/>
      <c r="EG28" s="408"/>
      <c r="EH28" s="409"/>
      <c r="EI28" s="407"/>
      <c r="EJ28" s="408"/>
      <c r="EK28" s="408"/>
      <c r="EL28" s="408"/>
      <c r="EM28" s="408"/>
      <c r="EN28" s="408"/>
      <c r="EO28" s="409"/>
      <c r="EP28" s="440"/>
      <c r="EQ28" s="441"/>
      <c r="ER28" s="441"/>
      <c r="ES28" s="441"/>
      <c r="ET28" s="441"/>
      <c r="EU28" s="441"/>
      <c r="EV28" s="441"/>
      <c r="EW28" s="441"/>
      <c r="EX28" s="441"/>
      <c r="EY28" s="442"/>
    </row>
    <row r="29" spans="1:155" s="126" customFormat="1" ht="8.25">
      <c r="A29" s="434" t="s">
        <v>313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435"/>
      <c r="X29" s="435"/>
      <c r="Y29" s="435"/>
      <c r="Z29" s="435"/>
      <c r="AA29" s="435"/>
      <c r="AB29" s="435"/>
      <c r="AC29" s="435"/>
      <c r="AD29" s="435"/>
      <c r="AE29" s="435"/>
      <c r="AF29" s="435"/>
      <c r="AG29" s="435"/>
      <c r="AH29" s="435"/>
      <c r="AI29" s="435"/>
      <c r="AJ29" s="435"/>
      <c r="AK29" s="435"/>
      <c r="AL29" s="435"/>
      <c r="AM29" s="436"/>
      <c r="AN29" s="401" t="s">
        <v>1</v>
      </c>
      <c r="AO29" s="402"/>
      <c r="AP29" s="402"/>
      <c r="AQ29" s="402"/>
      <c r="AR29" s="402"/>
      <c r="AS29" s="402"/>
      <c r="AT29" s="402"/>
      <c r="AU29" s="403"/>
      <c r="AV29" s="404"/>
      <c r="AW29" s="405"/>
      <c r="AX29" s="405"/>
      <c r="AY29" s="405"/>
      <c r="AZ29" s="405"/>
      <c r="BA29" s="406"/>
      <c r="BB29" s="407"/>
      <c r="BC29" s="408"/>
      <c r="BD29" s="408"/>
      <c r="BE29" s="408"/>
      <c r="BF29" s="408"/>
      <c r="BG29" s="408"/>
      <c r="BH29" s="408"/>
      <c r="BI29" s="408"/>
      <c r="BJ29" s="409"/>
      <c r="BK29" s="407"/>
      <c r="BL29" s="408"/>
      <c r="BM29" s="408"/>
      <c r="BN29" s="408"/>
      <c r="BO29" s="408"/>
      <c r="BP29" s="408"/>
      <c r="BQ29" s="408"/>
      <c r="BR29" s="408"/>
      <c r="BS29" s="409"/>
      <c r="BT29" s="407"/>
      <c r="BU29" s="408"/>
      <c r="BV29" s="408"/>
      <c r="BW29" s="408"/>
      <c r="BX29" s="408"/>
      <c r="BY29" s="408"/>
      <c r="BZ29" s="409"/>
      <c r="CA29" s="407"/>
      <c r="CB29" s="408"/>
      <c r="CC29" s="408"/>
      <c r="CD29" s="408"/>
      <c r="CE29" s="408"/>
      <c r="CF29" s="408"/>
      <c r="CG29" s="409"/>
      <c r="CH29" s="410"/>
      <c r="CI29" s="411"/>
      <c r="CJ29" s="411"/>
      <c r="CK29" s="411"/>
      <c r="CL29" s="411"/>
      <c r="CM29" s="411"/>
      <c r="CN29" s="412"/>
      <c r="CO29" s="407"/>
      <c r="CP29" s="408"/>
      <c r="CQ29" s="408"/>
      <c r="CR29" s="408"/>
      <c r="CS29" s="408"/>
      <c r="CT29" s="408"/>
      <c r="CU29" s="409"/>
      <c r="CV29" s="407"/>
      <c r="CW29" s="408"/>
      <c r="CX29" s="408"/>
      <c r="CY29" s="408"/>
      <c r="CZ29" s="408"/>
      <c r="DA29" s="408"/>
      <c r="DB29" s="408"/>
      <c r="DC29" s="408"/>
      <c r="DD29" s="409"/>
      <c r="DE29" s="407"/>
      <c r="DF29" s="408"/>
      <c r="DG29" s="408"/>
      <c r="DH29" s="408"/>
      <c r="DI29" s="408"/>
      <c r="DJ29" s="408"/>
      <c r="DK29" s="408"/>
      <c r="DL29" s="408"/>
      <c r="DM29" s="409"/>
      <c r="DN29" s="407"/>
      <c r="DO29" s="408"/>
      <c r="DP29" s="408"/>
      <c r="DQ29" s="408"/>
      <c r="DR29" s="408"/>
      <c r="DS29" s="408"/>
      <c r="DT29" s="409"/>
      <c r="DU29" s="407"/>
      <c r="DV29" s="408"/>
      <c r="DW29" s="408"/>
      <c r="DX29" s="408"/>
      <c r="DY29" s="408"/>
      <c r="DZ29" s="408"/>
      <c r="EA29" s="409"/>
      <c r="EB29" s="407"/>
      <c r="EC29" s="408"/>
      <c r="ED29" s="408"/>
      <c r="EE29" s="408"/>
      <c r="EF29" s="408"/>
      <c r="EG29" s="408"/>
      <c r="EH29" s="409"/>
      <c r="EI29" s="407"/>
      <c r="EJ29" s="408"/>
      <c r="EK29" s="408"/>
      <c r="EL29" s="408"/>
      <c r="EM29" s="408"/>
      <c r="EN29" s="408"/>
      <c r="EO29" s="409"/>
      <c r="EP29" s="440"/>
      <c r="EQ29" s="441"/>
      <c r="ER29" s="441"/>
      <c r="ES29" s="441"/>
      <c r="ET29" s="441"/>
      <c r="EU29" s="441"/>
      <c r="EV29" s="441"/>
      <c r="EW29" s="441"/>
      <c r="EX29" s="441"/>
      <c r="EY29" s="442"/>
    </row>
    <row r="30" spans="1:155" s="126" customFormat="1" ht="16.5" customHeight="1">
      <c r="A30" s="443" t="s">
        <v>314</v>
      </c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444"/>
      <c r="AC30" s="444"/>
      <c r="AD30" s="444"/>
      <c r="AE30" s="444"/>
      <c r="AF30" s="444"/>
      <c r="AG30" s="444"/>
      <c r="AH30" s="444"/>
      <c r="AI30" s="444"/>
      <c r="AJ30" s="444"/>
      <c r="AK30" s="444"/>
      <c r="AL30" s="444"/>
      <c r="AM30" s="445"/>
      <c r="AN30" s="401" t="s">
        <v>315</v>
      </c>
      <c r="AO30" s="402"/>
      <c r="AP30" s="402"/>
      <c r="AQ30" s="402"/>
      <c r="AR30" s="402"/>
      <c r="AS30" s="402"/>
      <c r="AT30" s="402"/>
      <c r="AU30" s="403"/>
      <c r="AV30" s="404"/>
      <c r="AW30" s="405"/>
      <c r="AX30" s="405"/>
      <c r="AY30" s="405"/>
      <c r="AZ30" s="405"/>
      <c r="BA30" s="406"/>
      <c r="BB30" s="407"/>
      <c r="BC30" s="408"/>
      <c r="BD30" s="408"/>
      <c r="BE30" s="408"/>
      <c r="BF30" s="408"/>
      <c r="BG30" s="408"/>
      <c r="BH30" s="408"/>
      <c r="BI30" s="408"/>
      <c r="BJ30" s="409"/>
      <c r="BK30" s="407"/>
      <c r="BL30" s="408"/>
      <c r="BM30" s="408"/>
      <c r="BN30" s="408"/>
      <c r="BO30" s="408"/>
      <c r="BP30" s="408"/>
      <c r="BQ30" s="408"/>
      <c r="BR30" s="408"/>
      <c r="BS30" s="409"/>
      <c r="BT30" s="407"/>
      <c r="BU30" s="408"/>
      <c r="BV30" s="408"/>
      <c r="BW30" s="408"/>
      <c r="BX30" s="408"/>
      <c r="BY30" s="408"/>
      <c r="BZ30" s="409"/>
      <c r="CA30" s="407"/>
      <c r="CB30" s="408"/>
      <c r="CC30" s="408"/>
      <c r="CD30" s="408"/>
      <c r="CE30" s="408"/>
      <c r="CF30" s="408"/>
      <c r="CG30" s="409"/>
      <c r="CH30" s="410"/>
      <c r="CI30" s="411"/>
      <c r="CJ30" s="411"/>
      <c r="CK30" s="411"/>
      <c r="CL30" s="411"/>
      <c r="CM30" s="411"/>
      <c r="CN30" s="412"/>
      <c r="CO30" s="407"/>
      <c r="CP30" s="408"/>
      <c r="CQ30" s="408"/>
      <c r="CR30" s="408"/>
      <c r="CS30" s="408"/>
      <c r="CT30" s="408"/>
      <c r="CU30" s="409"/>
      <c r="CV30" s="407"/>
      <c r="CW30" s="408"/>
      <c r="CX30" s="408"/>
      <c r="CY30" s="408"/>
      <c r="CZ30" s="408"/>
      <c r="DA30" s="408"/>
      <c r="DB30" s="408"/>
      <c r="DC30" s="408"/>
      <c r="DD30" s="409"/>
      <c r="DE30" s="407"/>
      <c r="DF30" s="408"/>
      <c r="DG30" s="408"/>
      <c r="DH30" s="408"/>
      <c r="DI30" s="408"/>
      <c r="DJ30" s="408"/>
      <c r="DK30" s="408"/>
      <c r="DL30" s="408"/>
      <c r="DM30" s="409"/>
      <c r="DN30" s="407"/>
      <c r="DO30" s="408"/>
      <c r="DP30" s="408"/>
      <c r="DQ30" s="408"/>
      <c r="DR30" s="408"/>
      <c r="DS30" s="408"/>
      <c r="DT30" s="409"/>
      <c r="DU30" s="407"/>
      <c r="DV30" s="408"/>
      <c r="DW30" s="408"/>
      <c r="DX30" s="408"/>
      <c r="DY30" s="408"/>
      <c r="DZ30" s="408"/>
      <c r="EA30" s="409"/>
      <c r="EB30" s="407"/>
      <c r="EC30" s="408"/>
      <c r="ED30" s="408"/>
      <c r="EE30" s="408"/>
      <c r="EF30" s="408"/>
      <c r="EG30" s="408"/>
      <c r="EH30" s="409"/>
      <c r="EI30" s="407"/>
      <c r="EJ30" s="408"/>
      <c r="EK30" s="408"/>
      <c r="EL30" s="408"/>
      <c r="EM30" s="408"/>
      <c r="EN30" s="408"/>
      <c r="EO30" s="409"/>
      <c r="EP30" s="440"/>
      <c r="EQ30" s="441"/>
      <c r="ER30" s="441"/>
      <c r="ES30" s="441"/>
      <c r="ET30" s="441"/>
      <c r="EU30" s="441"/>
      <c r="EV30" s="441"/>
      <c r="EW30" s="441"/>
      <c r="EX30" s="441"/>
      <c r="EY30" s="442"/>
    </row>
    <row r="31" spans="1:155" s="126" customFormat="1" ht="8.25">
      <c r="A31" s="434" t="s">
        <v>311</v>
      </c>
      <c r="B31" s="435"/>
      <c r="C31" s="435"/>
      <c r="D31" s="435"/>
      <c r="E31" s="435"/>
      <c r="F31" s="435"/>
      <c r="G31" s="435"/>
      <c r="H31" s="435"/>
      <c r="I31" s="435"/>
      <c r="J31" s="435"/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5"/>
      <c r="AI31" s="435"/>
      <c r="AJ31" s="435"/>
      <c r="AK31" s="435"/>
      <c r="AL31" s="435"/>
      <c r="AM31" s="436"/>
      <c r="AN31" s="401" t="s">
        <v>315</v>
      </c>
      <c r="AO31" s="402"/>
      <c r="AP31" s="402"/>
      <c r="AQ31" s="402"/>
      <c r="AR31" s="402"/>
      <c r="AS31" s="402"/>
      <c r="AT31" s="402"/>
      <c r="AU31" s="403"/>
      <c r="AV31" s="404"/>
      <c r="AW31" s="405"/>
      <c r="AX31" s="405"/>
      <c r="AY31" s="405"/>
      <c r="AZ31" s="405"/>
      <c r="BA31" s="406"/>
      <c r="BB31" s="407"/>
      <c r="BC31" s="408"/>
      <c r="BD31" s="408"/>
      <c r="BE31" s="408"/>
      <c r="BF31" s="408"/>
      <c r="BG31" s="408"/>
      <c r="BH31" s="408"/>
      <c r="BI31" s="408"/>
      <c r="BJ31" s="409"/>
      <c r="BK31" s="407"/>
      <c r="BL31" s="408"/>
      <c r="BM31" s="408"/>
      <c r="BN31" s="408"/>
      <c r="BO31" s="408"/>
      <c r="BP31" s="408"/>
      <c r="BQ31" s="408"/>
      <c r="BR31" s="408"/>
      <c r="BS31" s="409"/>
      <c r="BT31" s="407"/>
      <c r="BU31" s="408"/>
      <c r="BV31" s="408"/>
      <c r="BW31" s="408"/>
      <c r="BX31" s="408"/>
      <c r="BY31" s="408"/>
      <c r="BZ31" s="409"/>
      <c r="CA31" s="407"/>
      <c r="CB31" s="408"/>
      <c r="CC31" s="408"/>
      <c r="CD31" s="408"/>
      <c r="CE31" s="408"/>
      <c r="CF31" s="408"/>
      <c r="CG31" s="409"/>
      <c r="CH31" s="410"/>
      <c r="CI31" s="411"/>
      <c r="CJ31" s="411"/>
      <c r="CK31" s="411"/>
      <c r="CL31" s="411"/>
      <c r="CM31" s="411"/>
      <c r="CN31" s="412"/>
      <c r="CO31" s="407"/>
      <c r="CP31" s="408"/>
      <c r="CQ31" s="408"/>
      <c r="CR31" s="408"/>
      <c r="CS31" s="408"/>
      <c r="CT31" s="408"/>
      <c r="CU31" s="409"/>
      <c r="CV31" s="407"/>
      <c r="CW31" s="408"/>
      <c r="CX31" s="408"/>
      <c r="CY31" s="408"/>
      <c r="CZ31" s="408"/>
      <c r="DA31" s="408"/>
      <c r="DB31" s="408"/>
      <c r="DC31" s="408"/>
      <c r="DD31" s="409"/>
      <c r="DE31" s="407"/>
      <c r="DF31" s="408"/>
      <c r="DG31" s="408"/>
      <c r="DH31" s="408"/>
      <c r="DI31" s="408"/>
      <c r="DJ31" s="408"/>
      <c r="DK31" s="408"/>
      <c r="DL31" s="408"/>
      <c r="DM31" s="409"/>
      <c r="DN31" s="407"/>
      <c r="DO31" s="408"/>
      <c r="DP31" s="408"/>
      <c r="DQ31" s="408"/>
      <c r="DR31" s="408"/>
      <c r="DS31" s="408"/>
      <c r="DT31" s="409"/>
      <c r="DU31" s="407"/>
      <c r="DV31" s="408"/>
      <c r="DW31" s="408"/>
      <c r="DX31" s="408"/>
      <c r="DY31" s="408"/>
      <c r="DZ31" s="408"/>
      <c r="EA31" s="409"/>
      <c r="EB31" s="407"/>
      <c r="EC31" s="408"/>
      <c r="ED31" s="408"/>
      <c r="EE31" s="408"/>
      <c r="EF31" s="408"/>
      <c r="EG31" s="408"/>
      <c r="EH31" s="409"/>
      <c r="EI31" s="407"/>
      <c r="EJ31" s="408"/>
      <c r="EK31" s="408"/>
      <c r="EL31" s="408"/>
      <c r="EM31" s="408"/>
      <c r="EN31" s="408"/>
      <c r="EO31" s="409"/>
      <c r="EP31" s="440"/>
      <c r="EQ31" s="441"/>
      <c r="ER31" s="441"/>
      <c r="ES31" s="441"/>
      <c r="ET31" s="441"/>
      <c r="EU31" s="441"/>
      <c r="EV31" s="441"/>
      <c r="EW31" s="441"/>
      <c r="EX31" s="441"/>
      <c r="EY31" s="442"/>
    </row>
    <row r="32" spans="1:155" s="126" customFormat="1" ht="8.25">
      <c r="A32" s="434" t="s">
        <v>312</v>
      </c>
      <c r="B32" s="435"/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35"/>
      <c r="S32" s="435"/>
      <c r="T32" s="435"/>
      <c r="U32" s="435"/>
      <c r="V32" s="435"/>
      <c r="W32" s="435"/>
      <c r="X32" s="435"/>
      <c r="Y32" s="435"/>
      <c r="Z32" s="435"/>
      <c r="AA32" s="435"/>
      <c r="AB32" s="435"/>
      <c r="AC32" s="435"/>
      <c r="AD32" s="435"/>
      <c r="AE32" s="435"/>
      <c r="AF32" s="435"/>
      <c r="AG32" s="435"/>
      <c r="AH32" s="435"/>
      <c r="AI32" s="435"/>
      <c r="AJ32" s="435"/>
      <c r="AK32" s="435"/>
      <c r="AL32" s="435"/>
      <c r="AM32" s="436"/>
      <c r="AN32" s="401" t="s">
        <v>315</v>
      </c>
      <c r="AO32" s="402"/>
      <c r="AP32" s="402"/>
      <c r="AQ32" s="402"/>
      <c r="AR32" s="402"/>
      <c r="AS32" s="402"/>
      <c r="AT32" s="402"/>
      <c r="AU32" s="403"/>
      <c r="AV32" s="404"/>
      <c r="AW32" s="405"/>
      <c r="AX32" s="405"/>
      <c r="AY32" s="405"/>
      <c r="AZ32" s="405"/>
      <c r="BA32" s="406"/>
      <c r="BB32" s="407"/>
      <c r="BC32" s="408"/>
      <c r="BD32" s="408"/>
      <c r="BE32" s="408"/>
      <c r="BF32" s="408"/>
      <c r="BG32" s="408"/>
      <c r="BH32" s="408"/>
      <c r="BI32" s="408"/>
      <c r="BJ32" s="409"/>
      <c r="BK32" s="407"/>
      <c r="BL32" s="408"/>
      <c r="BM32" s="408"/>
      <c r="BN32" s="408"/>
      <c r="BO32" s="408"/>
      <c r="BP32" s="408"/>
      <c r="BQ32" s="408"/>
      <c r="BR32" s="408"/>
      <c r="BS32" s="409"/>
      <c r="BT32" s="407"/>
      <c r="BU32" s="408"/>
      <c r="BV32" s="408"/>
      <c r="BW32" s="408"/>
      <c r="BX32" s="408"/>
      <c r="BY32" s="408"/>
      <c r="BZ32" s="409"/>
      <c r="CA32" s="407"/>
      <c r="CB32" s="408"/>
      <c r="CC32" s="408"/>
      <c r="CD32" s="408"/>
      <c r="CE32" s="408"/>
      <c r="CF32" s="408"/>
      <c r="CG32" s="409"/>
      <c r="CH32" s="410"/>
      <c r="CI32" s="411"/>
      <c r="CJ32" s="411"/>
      <c r="CK32" s="411"/>
      <c r="CL32" s="411"/>
      <c r="CM32" s="411"/>
      <c r="CN32" s="412"/>
      <c r="CO32" s="407"/>
      <c r="CP32" s="408"/>
      <c r="CQ32" s="408"/>
      <c r="CR32" s="408"/>
      <c r="CS32" s="408"/>
      <c r="CT32" s="408"/>
      <c r="CU32" s="409"/>
      <c r="CV32" s="407"/>
      <c r="CW32" s="408"/>
      <c r="CX32" s="408"/>
      <c r="CY32" s="408"/>
      <c r="CZ32" s="408"/>
      <c r="DA32" s="408"/>
      <c r="DB32" s="408"/>
      <c r="DC32" s="408"/>
      <c r="DD32" s="409"/>
      <c r="DE32" s="407"/>
      <c r="DF32" s="408"/>
      <c r="DG32" s="408"/>
      <c r="DH32" s="408"/>
      <c r="DI32" s="408"/>
      <c r="DJ32" s="408"/>
      <c r="DK32" s="408"/>
      <c r="DL32" s="408"/>
      <c r="DM32" s="409"/>
      <c r="DN32" s="407"/>
      <c r="DO32" s="408"/>
      <c r="DP32" s="408"/>
      <c r="DQ32" s="408"/>
      <c r="DR32" s="408"/>
      <c r="DS32" s="408"/>
      <c r="DT32" s="409"/>
      <c r="DU32" s="407"/>
      <c r="DV32" s="408"/>
      <c r="DW32" s="408"/>
      <c r="DX32" s="408"/>
      <c r="DY32" s="408"/>
      <c r="DZ32" s="408"/>
      <c r="EA32" s="409"/>
      <c r="EB32" s="407"/>
      <c r="EC32" s="408"/>
      <c r="ED32" s="408"/>
      <c r="EE32" s="408"/>
      <c r="EF32" s="408"/>
      <c r="EG32" s="408"/>
      <c r="EH32" s="409"/>
      <c r="EI32" s="407"/>
      <c r="EJ32" s="408"/>
      <c r="EK32" s="408"/>
      <c r="EL32" s="408"/>
      <c r="EM32" s="408"/>
      <c r="EN32" s="408"/>
      <c r="EO32" s="409"/>
      <c r="EP32" s="440"/>
      <c r="EQ32" s="441"/>
      <c r="ER32" s="441"/>
      <c r="ES32" s="441"/>
      <c r="ET32" s="441"/>
      <c r="EU32" s="441"/>
      <c r="EV32" s="441"/>
      <c r="EW32" s="441"/>
      <c r="EX32" s="441"/>
      <c r="EY32" s="442"/>
    </row>
    <row r="33" spans="1:155" s="126" customFormat="1" ht="8.25">
      <c r="A33" s="434" t="s">
        <v>313</v>
      </c>
      <c r="B33" s="435"/>
      <c r="C33" s="435"/>
      <c r="D33" s="435"/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6"/>
      <c r="AN33" s="401" t="s">
        <v>315</v>
      </c>
      <c r="AO33" s="402"/>
      <c r="AP33" s="402"/>
      <c r="AQ33" s="402"/>
      <c r="AR33" s="402"/>
      <c r="AS33" s="402"/>
      <c r="AT33" s="402"/>
      <c r="AU33" s="403"/>
      <c r="AV33" s="404"/>
      <c r="AW33" s="405"/>
      <c r="AX33" s="405"/>
      <c r="AY33" s="405"/>
      <c r="AZ33" s="405"/>
      <c r="BA33" s="406"/>
      <c r="BB33" s="407"/>
      <c r="BC33" s="408"/>
      <c r="BD33" s="408"/>
      <c r="BE33" s="408"/>
      <c r="BF33" s="408"/>
      <c r="BG33" s="408"/>
      <c r="BH33" s="408"/>
      <c r="BI33" s="408"/>
      <c r="BJ33" s="409"/>
      <c r="BK33" s="407"/>
      <c r="BL33" s="408"/>
      <c r="BM33" s="408"/>
      <c r="BN33" s="408"/>
      <c r="BO33" s="408"/>
      <c r="BP33" s="408"/>
      <c r="BQ33" s="408"/>
      <c r="BR33" s="408"/>
      <c r="BS33" s="409"/>
      <c r="BT33" s="407"/>
      <c r="BU33" s="408"/>
      <c r="BV33" s="408"/>
      <c r="BW33" s="408"/>
      <c r="BX33" s="408"/>
      <c r="BY33" s="408"/>
      <c r="BZ33" s="409"/>
      <c r="CA33" s="407"/>
      <c r="CB33" s="408"/>
      <c r="CC33" s="408"/>
      <c r="CD33" s="408"/>
      <c r="CE33" s="408"/>
      <c r="CF33" s="408"/>
      <c r="CG33" s="409"/>
      <c r="CH33" s="410"/>
      <c r="CI33" s="411"/>
      <c r="CJ33" s="411"/>
      <c r="CK33" s="411"/>
      <c r="CL33" s="411"/>
      <c r="CM33" s="411"/>
      <c r="CN33" s="412"/>
      <c r="CO33" s="407"/>
      <c r="CP33" s="408"/>
      <c r="CQ33" s="408"/>
      <c r="CR33" s="408"/>
      <c r="CS33" s="408"/>
      <c r="CT33" s="408"/>
      <c r="CU33" s="409"/>
      <c r="CV33" s="407"/>
      <c r="CW33" s="408"/>
      <c r="CX33" s="408"/>
      <c r="CY33" s="408"/>
      <c r="CZ33" s="408"/>
      <c r="DA33" s="408"/>
      <c r="DB33" s="408"/>
      <c r="DC33" s="408"/>
      <c r="DD33" s="409"/>
      <c r="DE33" s="407"/>
      <c r="DF33" s="408"/>
      <c r="DG33" s="408"/>
      <c r="DH33" s="408"/>
      <c r="DI33" s="408"/>
      <c r="DJ33" s="408"/>
      <c r="DK33" s="408"/>
      <c r="DL33" s="408"/>
      <c r="DM33" s="409"/>
      <c r="DN33" s="407"/>
      <c r="DO33" s="408"/>
      <c r="DP33" s="408"/>
      <c r="DQ33" s="408"/>
      <c r="DR33" s="408"/>
      <c r="DS33" s="408"/>
      <c r="DT33" s="409"/>
      <c r="DU33" s="407"/>
      <c r="DV33" s="408"/>
      <c r="DW33" s="408"/>
      <c r="DX33" s="408"/>
      <c r="DY33" s="408"/>
      <c r="DZ33" s="408"/>
      <c r="EA33" s="409"/>
      <c r="EB33" s="407"/>
      <c r="EC33" s="408"/>
      <c r="ED33" s="408"/>
      <c r="EE33" s="408"/>
      <c r="EF33" s="408"/>
      <c r="EG33" s="408"/>
      <c r="EH33" s="409"/>
      <c r="EI33" s="407"/>
      <c r="EJ33" s="408"/>
      <c r="EK33" s="408"/>
      <c r="EL33" s="408"/>
      <c r="EM33" s="408"/>
      <c r="EN33" s="408"/>
      <c r="EO33" s="409"/>
      <c r="EP33" s="440"/>
      <c r="EQ33" s="441"/>
      <c r="ER33" s="441"/>
      <c r="ES33" s="441"/>
      <c r="ET33" s="441"/>
      <c r="EU33" s="441"/>
      <c r="EV33" s="441"/>
      <c r="EW33" s="441"/>
      <c r="EX33" s="441"/>
      <c r="EY33" s="442"/>
    </row>
    <row r="34" spans="1:155" s="126" customFormat="1" ht="41.25" customHeight="1">
      <c r="A34" s="425" t="s">
        <v>316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7"/>
      <c r="AN34" s="401" t="s">
        <v>1</v>
      </c>
      <c r="AO34" s="402"/>
      <c r="AP34" s="402"/>
      <c r="AQ34" s="402"/>
      <c r="AR34" s="402"/>
      <c r="AS34" s="402"/>
      <c r="AT34" s="402"/>
      <c r="AU34" s="403"/>
      <c r="AV34" s="404" t="s">
        <v>317</v>
      </c>
      <c r="AW34" s="405"/>
      <c r="AX34" s="405"/>
      <c r="AY34" s="405"/>
      <c r="AZ34" s="405"/>
      <c r="BA34" s="406"/>
      <c r="BB34" s="407">
        <v>532046.32</v>
      </c>
      <c r="BC34" s="408"/>
      <c r="BD34" s="408"/>
      <c r="BE34" s="408"/>
      <c r="BF34" s="408"/>
      <c r="BG34" s="408"/>
      <c r="BH34" s="408"/>
      <c r="BI34" s="408"/>
      <c r="BJ34" s="409"/>
      <c r="BK34" s="407">
        <v>532046.32</v>
      </c>
      <c r="BL34" s="408"/>
      <c r="BM34" s="408"/>
      <c r="BN34" s="408"/>
      <c r="BO34" s="408"/>
      <c r="BP34" s="408"/>
      <c r="BQ34" s="408"/>
      <c r="BR34" s="408"/>
      <c r="BS34" s="409"/>
      <c r="BT34" s="407">
        <v>8942.17</v>
      </c>
      <c r="BU34" s="408"/>
      <c r="BV34" s="408"/>
      <c r="BW34" s="408"/>
      <c r="BX34" s="408"/>
      <c r="BY34" s="408"/>
      <c r="BZ34" s="409"/>
      <c r="CA34" s="407">
        <v>162.97616</v>
      </c>
      <c r="CB34" s="408"/>
      <c r="CC34" s="408"/>
      <c r="CD34" s="408"/>
      <c r="CE34" s="408"/>
      <c r="CF34" s="408"/>
      <c r="CG34" s="409"/>
      <c r="CH34" s="410">
        <v>9105.14616</v>
      </c>
      <c r="CI34" s="411"/>
      <c r="CJ34" s="411"/>
      <c r="CK34" s="411"/>
      <c r="CL34" s="411"/>
      <c r="CM34" s="411"/>
      <c r="CN34" s="412"/>
      <c r="CO34" s="407">
        <v>522941.17383</v>
      </c>
      <c r="CP34" s="408"/>
      <c r="CQ34" s="408"/>
      <c r="CR34" s="408"/>
      <c r="CS34" s="408"/>
      <c r="CT34" s="408"/>
      <c r="CU34" s="409"/>
      <c r="CV34" s="407">
        <v>519375.84</v>
      </c>
      <c r="CW34" s="408"/>
      <c r="CX34" s="408"/>
      <c r="CY34" s="408"/>
      <c r="CZ34" s="408"/>
      <c r="DA34" s="408"/>
      <c r="DB34" s="408"/>
      <c r="DC34" s="408"/>
      <c r="DD34" s="409"/>
      <c r="DE34" s="407">
        <v>519375.84</v>
      </c>
      <c r="DF34" s="408"/>
      <c r="DG34" s="408"/>
      <c r="DH34" s="408"/>
      <c r="DI34" s="408"/>
      <c r="DJ34" s="408"/>
      <c r="DK34" s="408"/>
      <c r="DL34" s="408"/>
      <c r="DM34" s="409"/>
      <c r="DN34" s="407">
        <v>8289.07</v>
      </c>
      <c r="DO34" s="408"/>
      <c r="DP34" s="408"/>
      <c r="DQ34" s="408"/>
      <c r="DR34" s="408"/>
      <c r="DS34" s="408"/>
      <c r="DT34" s="409"/>
      <c r="DU34" s="407">
        <v>98.61672</v>
      </c>
      <c r="DV34" s="408"/>
      <c r="DW34" s="408"/>
      <c r="DX34" s="408"/>
      <c r="DY34" s="408"/>
      <c r="DZ34" s="408"/>
      <c r="EA34" s="409"/>
      <c r="EB34" s="407">
        <v>8387.68672</v>
      </c>
      <c r="EC34" s="408"/>
      <c r="ED34" s="408"/>
      <c r="EE34" s="408"/>
      <c r="EF34" s="408"/>
      <c r="EG34" s="408"/>
      <c r="EH34" s="409"/>
      <c r="EI34" s="407">
        <v>510988.15327</v>
      </c>
      <c r="EJ34" s="408"/>
      <c r="EK34" s="408"/>
      <c r="EL34" s="408"/>
      <c r="EM34" s="408"/>
      <c r="EN34" s="408"/>
      <c r="EO34" s="409"/>
      <c r="EP34" s="440"/>
      <c r="EQ34" s="441"/>
      <c r="ER34" s="441"/>
      <c r="ES34" s="441"/>
      <c r="ET34" s="441"/>
      <c r="EU34" s="441"/>
      <c r="EV34" s="441"/>
      <c r="EW34" s="441"/>
      <c r="EX34" s="441"/>
      <c r="EY34" s="442"/>
    </row>
    <row r="35" spans="1:155" s="126" customFormat="1" ht="8.25">
      <c r="A35" s="425" t="s">
        <v>318</v>
      </c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7"/>
      <c r="AN35" s="401" t="s">
        <v>1</v>
      </c>
      <c r="AO35" s="402"/>
      <c r="AP35" s="402"/>
      <c r="AQ35" s="402"/>
      <c r="AR35" s="402"/>
      <c r="AS35" s="402"/>
      <c r="AT35" s="402"/>
      <c r="AU35" s="403"/>
      <c r="AV35" s="404" t="s">
        <v>319</v>
      </c>
      <c r="AW35" s="405"/>
      <c r="AX35" s="405"/>
      <c r="AY35" s="405"/>
      <c r="AZ35" s="405"/>
      <c r="BA35" s="406"/>
      <c r="BB35" s="407">
        <v>450598.99</v>
      </c>
      <c r="BC35" s="408"/>
      <c r="BD35" s="408"/>
      <c r="BE35" s="408"/>
      <c r="BF35" s="408"/>
      <c r="BG35" s="408"/>
      <c r="BH35" s="408"/>
      <c r="BI35" s="408"/>
      <c r="BJ35" s="409"/>
      <c r="BK35" s="407">
        <v>450598.99</v>
      </c>
      <c r="BL35" s="408"/>
      <c r="BM35" s="408"/>
      <c r="BN35" s="408"/>
      <c r="BO35" s="408"/>
      <c r="BP35" s="408"/>
      <c r="BQ35" s="408"/>
      <c r="BR35" s="408"/>
      <c r="BS35" s="409"/>
      <c r="BT35" s="407">
        <v>8599.39</v>
      </c>
      <c r="BU35" s="408"/>
      <c r="BV35" s="408"/>
      <c r="BW35" s="408"/>
      <c r="BX35" s="408"/>
      <c r="BY35" s="408"/>
      <c r="BZ35" s="409"/>
      <c r="CA35" s="407">
        <v>7.46388</v>
      </c>
      <c r="CB35" s="408"/>
      <c r="CC35" s="408"/>
      <c r="CD35" s="408"/>
      <c r="CE35" s="408"/>
      <c r="CF35" s="408"/>
      <c r="CG35" s="409"/>
      <c r="CH35" s="410">
        <v>8606.85388</v>
      </c>
      <c r="CI35" s="411"/>
      <c r="CJ35" s="411"/>
      <c r="CK35" s="411"/>
      <c r="CL35" s="411"/>
      <c r="CM35" s="411"/>
      <c r="CN35" s="412"/>
      <c r="CO35" s="407">
        <v>441992.13611</v>
      </c>
      <c r="CP35" s="408"/>
      <c r="CQ35" s="408"/>
      <c r="CR35" s="408"/>
      <c r="CS35" s="408"/>
      <c r="CT35" s="408"/>
      <c r="CU35" s="409"/>
      <c r="CV35" s="407">
        <v>405307.18</v>
      </c>
      <c r="CW35" s="408"/>
      <c r="CX35" s="408"/>
      <c r="CY35" s="408"/>
      <c r="CZ35" s="408"/>
      <c r="DA35" s="408"/>
      <c r="DB35" s="408"/>
      <c r="DC35" s="408"/>
      <c r="DD35" s="409"/>
      <c r="DE35" s="407">
        <v>405307.18</v>
      </c>
      <c r="DF35" s="408"/>
      <c r="DG35" s="408"/>
      <c r="DH35" s="408"/>
      <c r="DI35" s="408"/>
      <c r="DJ35" s="408"/>
      <c r="DK35" s="408"/>
      <c r="DL35" s="408"/>
      <c r="DM35" s="409"/>
      <c r="DN35" s="407">
        <v>5742.3</v>
      </c>
      <c r="DO35" s="408"/>
      <c r="DP35" s="408"/>
      <c r="DQ35" s="408"/>
      <c r="DR35" s="408"/>
      <c r="DS35" s="408"/>
      <c r="DT35" s="409"/>
      <c r="DU35" s="407">
        <v>3.93079</v>
      </c>
      <c r="DV35" s="408"/>
      <c r="DW35" s="408"/>
      <c r="DX35" s="408"/>
      <c r="DY35" s="408"/>
      <c r="DZ35" s="408"/>
      <c r="EA35" s="409"/>
      <c r="EB35" s="407">
        <v>5746.23079</v>
      </c>
      <c r="EC35" s="408"/>
      <c r="ED35" s="408"/>
      <c r="EE35" s="408"/>
      <c r="EF35" s="408"/>
      <c r="EG35" s="408"/>
      <c r="EH35" s="409"/>
      <c r="EI35" s="407">
        <v>399560.9492</v>
      </c>
      <c r="EJ35" s="408"/>
      <c r="EK35" s="408"/>
      <c r="EL35" s="408"/>
      <c r="EM35" s="408"/>
      <c r="EN35" s="408"/>
      <c r="EO35" s="409"/>
      <c r="EP35" s="440"/>
      <c r="EQ35" s="441"/>
      <c r="ER35" s="441"/>
      <c r="ES35" s="441"/>
      <c r="ET35" s="441"/>
      <c r="EU35" s="441"/>
      <c r="EV35" s="441"/>
      <c r="EW35" s="441"/>
      <c r="EX35" s="441"/>
      <c r="EY35" s="442"/>
    </row>
    <row r="36" spans="1:155" s="126" customFormat="1" ht="8.25">
      <c r="A36" s="425" t="s">
        <v>320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/>
      <c r="AM36" s="427"/>
      <c r="AN36" s="446" t="s">
        <v>1</v>
      </c>
      <c r="AO36" s="447"/>
      <c r="AP36" s="447"/>
      <c r="AQ36" s="447"/>
      <c r="AR36" s="447"/>
      <c r="AS36" s="447"/>
      <c r="AT36" s="447"/>
      <c r="AU36" s="448"/>
      <c r="AV36" s="449" t="s">
        <v>321</v>
      </c>
      <c r="AW36" s="450"/>
      <c r="AX36" s="450"/>
      <c r="AY36" s="450"/>
      <c r="AZ36" s="450"/>
      <c r="BA36" s="451"/>
      <c r="BB36" s="452">
        <v>2684.33</v>
      </c>
      <c r="BC36" s="453"/>
      <c r="BD36" s="453"/>
      <c r="BE36" s="453"/>
      <c r="BF36" s="453"/>
      <c r="BG36" s="453"/>
      <c r="BH36" s="453"/>
      <c r="BI36" s="453"/>
      <c r="BJ36" s="454"/>
      <c r="BK36" s="452">
        <v>2684.33</v>
      </c>
      <c r="BL36" s="453"/>
      <c r="BM36" s="453"/>
      <c r="BN36" s="453"/>
      <c r="BO36" s="453"/>
      <c r="BP36" s="453"/>
      <c r="BQ36" s="453"/>
      <c r="BR36" s="453"/>
      <c r="BS36" s="454"/>
      <c r="BT36" s="452">
        <v>56.97</v>
      </c>
      <c r="BU36" s="453"/>
      <c r="BV36" s="453"/>
      <c r="BW36" s="453"/>
      <c r="BX36" s="453"/>
      <c r="BY36" s="453"/>
      <c r="BZ36" s="454"/>
      <c r="CA36" s="452">
        <v>1.44924</v>
      </c>
      <c r="CB36" s="453"/>
      <c r="CC36" s="453"/>
      <c r="CD36" s="453"/>
      <c r="CE36" s="453"/>
      <c r="CF36" s="453"/>
      <c r="CG36" s="454"/>
      <c r="CH36" s="410">
        <v>58.41924</v>
      </c>
      <c r="CI36" s="411"/>
      <c r="CJ36" s="411"/>
      <c r="CK36" s="411"/>
      <c r="CL36" s="411"/>
      <c r="CM36" s="411"/>
      <c r="CN36" s="412"/>
      <c r="CO36" s="452">
        <v>2625.91075</v>
      </c>
      <c r="CP36" s="453"/>
      <c r="CQ36" s="453"/>
      <c r="CR36" s="453"/>
      <c r="CS36" s="453"/>
      <c r="CT36" s="453"/>
      <c r="CU36" s="454"/>
      <c r="CV36" s="452">
        <v>2780.82</v>
      </c>
      <c r="CW36" s="453"/>
      <c r="CX36" s="453"/>
      <c r="CY36" s="453"/>
      <c r="CZ36" s="453"/>
      <c r="DA36" s="453"/>
      <c r="DB36" s="453"/>
      <c r="DC36" s="453"/>
      <c r="DD36" s="454"/>
      <c r="DE36" s="452">
        <v>2780.82</v>
      </c>
      <c r="DF36" s="453"/>
      <c r="DG36" s="453"/>
      <c r="DH36" s="453"/>
      <c r="DI36" s="453"/>
      <c r="DJ36" s="453"/>
      <c r="DK36" s="453"/>
      <c r="DL36" s="453"/>
      <c r="DM36" s="454"/>
      <c r="DN36" s="452">
        <v>132.81</v>
      </c>
      <c r="DO36" s="453"/>
      <c r="DP36" s="453"/>
      <c r="DQ36" s="453"/>
      <c r="DR36" s="453"/>
      <c r="DS36" s="453"/>
      <c r="DT36" s="454"/>
      <c r="DU36" s="452">
        <v>0.69052</v>
      </c>
      <c r="DV36" s="453"/>
      <c r="DW36" s="453"/>
      <c r="DX36" s="453"/>
      <c r="DY36" s="453"/>
      <c r="DZ36" s="453"/>
      <c r="EA36" s="454"/>
      <c r="EB36" s="452">
        <v>133.50052</v>
      </c>
      <c r="EC36" s="453"/>
      <c r="ED36" s="453"/>
      <c r="EE36" s="453"/>
      <c r="EF36" s="453"/>
      <c r="EG36" s="453"/>
      <c r="EH36" s="454"/>
      <c r="EI36" s="452">
        <v>2647.31947</v>
      </c>
      <c r="EJ36" s="453"/>
      <c r="EK36" s="453"/>
      <c r="EL36" s="453"/>
      <c r="EM36" s="453"/>
      <c r="EN36" s="453"/>
      <c r="EO36" s="454"/>
      <c r="EP36" s="455"/>
      <c r="EQ36" s="456"/>
      <c r="ER36" s="456"/>
      <c r="ES36" s="456"/>
      <c r="ET36" s="456"/>
      <c r="EU36" s="456"/>
      <c r="EV36" s="456"/>
      <c r="EW36" s="456"/>
      <c r="EX36" s="456"/>
      <c r="EY36" s="457"/>
    </row>
    <row r="37" spans="1:155" s="126" customFormat="1" ht="8.25">
      <c r="A37" s="443" t="s">
        <v>322</v>
      </c>
      <c r="B37" s="444"/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4"/>
      <c r="X37" s="444"/>
      <c r="Y37" s="444"/>
      <c r="Z37" s="444"/>
      <c r="AA37" s="444"/>
      <c r="AB37" s="444"/>
      <c r="AC37" s="444"/>
      <c r="AD37" s="444"/>
      <c r="AE37" s="444"/>
      <c r="AF37" s="444"/>
      <c r="AG37" s="444"/>
      <c r="AH37" s="444"/>
      <c r="AI37" s="444"/>
      <c r="AJ37" s="444"/>
      <c r="AK37" s="444"/>
      <c r="AL37" s="444"/>
      <c r="AM37" s="445"/>
      <c r="AN37" s="401" t="s">
        <v>1</v>
      </c>
      <c r="AO37" s="402"/>
      <c r="AP37" s="402"/>
      <c r="AQ37" s="402"/>
      <c r="AR37" s="402"/>
      <c r="AS37" s="402"/>
      <c r="AT37" s="402"/>
      <c r="AU37" s="403"/>
      <c r="AV37" s="404" t="s">
        <v>323</v>
      </c>
      <c r="AW37" s="405"/>
      <c r="AX37" s="405"/>
      <c r="AY37" s="405"/>
      <c r="AZ37" s="405"/>
      <c r="BA37" s="406"/>
      <c r="BB37" s="452">
        <v>2684.33</v>
      </c>
      <c r="BC37" s="453"/>
      <c r="BD37" s="453"/>
      <c r="BE37" s="453"/>
      <c r="BF37" s="453"/>
      <c r="BG37" s="453"/>
      <c r="BH37" s="453"/>
      <c r="BI37" s="453"/>
      <c r="BJ37" s="454"/>
      <c r="BK37" s="452">
        <v>2684.33</v>
      </c>
      <c r="BL37" s="453"/>
      <c r="BM37" s="453"/>
      <c r="BN37" s="453"/>
      <c r="BO37" s="453"/>
      <c r="BP37" s="453"/>
      <c r="BQ37" s="453"/>
      <c r="BR37" s="453"/>
      <c r="BS37" s="454"/>
      <c r="BT37" s="452">
        <v>56.97</v>
      </c>
      <c r="BU37" s="453"/>
      <c r="BV37" s="453"/>
      <c r="BW37" s="453"/>
      <c r="BX37" s="453"/>
      <c r="BY37" s="453"/>
      <c r="BZ37" s="454"/>
      <c r="CA37" s="452">
        <v>1.44924</v>
      </c>
      <c r="CB37" s="453"/>
      <c r="CC37" s="453"/>
      <c r="CD37" s="453"/>
      <c r="CE37" s="453"/>
      <c r="CF37" s="453"/>
      <c r="CG37" s="454"/>
      <c r="CH37" s="410">
        <v>58.41924</v>
      </c>
      <c r="CI37" s="411"/>
      <c r="CJ37" s="411"/>
      <c r="CK37" s="411"/>
      <c r="CL37" s="411"/>
      <c r="CM37" s="411"/>
      <c r="CN37" s="412"/>
      <c r="CO37" s="452">
        <v>2625.91075</v>
      </c>
      <c r="CP37" s="453"/>
      <c r="CQ37" s="453"/>
      <c r="CR37" s="453"/>
      <c r="CS37" s="453"/>
      <c r="CT37" s="453"/>
      <c r="CU37" s="454"/>
      <c r="CV37" s="452">
        <v>2780.82</v>
      </c>
      <c r="CW37" s="453"/>
      <c r="CX37" s="453"/>
      <c r="CY37" s="453"/>
      <c r="CZ37" s="453"/>
      <c r="DA37" s="453"/>
      <c r="DB37" s="453"/>
      <c r="DC37" s="453"/>
      <c r="DD37" s="454"/>
      <c r="DE37" s="452">
        <v>2780.82</v>
      </c>
      <c r="DF37" s="453"/>
      <c r="DG37" s="453"/>
      <c r="DH37" s="453"/>
      <c r="DI37" s="453"/>
      <c r="DJ37" s="453"/>
      <c r="DK37" s="453"/>
      <c r="DL37" s="453"/>
      <c r="DM37" s="454"/>
      <c r="DN37" s="452">
        <v>132.81</v>
      </c>
      <c r="DO37" s="453"/>
      <c r="DP37" s="453"/>
      <c r="DQ37" s="453"/>
      <c r="DR37" s="453"/>
      <c r="DS37" s="453"/>
      <c r="DT37" s="454"/>
      <c r="DU37" s="452">
        <v>0.69052</v>
      </c>
      <c r="DV37" s="453"/>
      <c r="DW37" s="453"/>
      <c r="DX37" s="453"/>
      <c r="DY37" s="453"/>
      <c r="DZ37" s="453"/>
      <c r="EA37" s="454"/>
      <c r="EB37" s="452">
        <v>133.50052</v>
      </c>
      <c r="EC37" s="453"/>
      <c r="ED37" s="453"/>
      <c r="EE37" s="453"/>
      <c r="EF37" s="453"/>
      <c r="EG37" s="453"/>
      <c r="EH37" s="454"/>
      <c r="EI37" s="452">
        <v>2647.31947</v>
      </c>
      <c r="EJ37" s="453"/>
      <c r="EK37" s="453"/>
      <c r="EL37" s="453"/>
      <c r="EM37" s="453"/>
      <c r="EN37" s="453"/>
      <c r="EO37" s="454"/>
      <c r="EP37" s="440"/>
      <c r="EQ37" s="441"/>
      <c r="ER37" s="441"/>
      <c r="ES37" s="441"/>
      <c r="ET37" s="441"/>
      <c r="EU37" s="441"/>
      <c r="EV37" s="441"/>
      <c r="EW37" s="441"/>
      <c r="EX37" s="441"/>
      <c r="EY37" s="442"/>
    </row>
    <row r="38" spans="1:155" s="126" customFormat="1" ht="8.25">
      <c r="A38" s="443" t="s">
        <v>324</v>
      </c>
      <c r="B38" s="444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4"/>
      <c r="AD38" s="444"/>
      <c r="AE38" s="444"/>
      <c r="AF38" s="444"/>
      <c r="AG38" s="444"/>
      <c r="AH38" s="444"/>
      <c r="AI38" s="444"/>
      <c r="AJ38" s="444"/>
      <c r="AK38" s="444"/>
      <c r="AL38" s="444"/>
      <c r="AM38" s="445"/>
      <c r="AN38" s="401" t="s">
        <v>1</v>
      </c>
      <c r="AO38" s="402"/>
      <c r="AP38" s="402"/>
      <c r="AQ38" s="402"/>
      <c r="AR38" s="402"/>
      <c r="AS38" s="402"/>
      <c r="AT38" s="402"/>
      <c r="AU38" s="403"/>
      <c r="AV38" s="404" t="s">
        <v>325</v>
      </c>
      <c r="AW38" s="405"/>
      <c r="AX38" s="405"/>
      <c r="AY38" s="405"/>
      <c r="AZ38" s="405"/>
      <c r="BA38" s="406"/>
      <c r="BB38" s="407">
        <v>0</v>
      </c>
      <c r="BC38" s="408"/>
      <c r="BD38" s="408"/>
      <c r="BE38" s="408"/>
      <c r="BF38" s="408"/>
      <c r="BG38" s="408"/>
      <c r="BH38" s="408"/>
      <c r="BI38" s="408"/>
      <c r="BJ38" s="409"/>
      <c r="BK38" s="407">
        <v>0</v>
      </c>
      <c r="BL38" s="408"/>
      <c r="BM38" s="408"/>
      <c r="BN38" s="408"/>
      <c r="BO38" s="408"/>
      <c r="BP38" s="408"/>
      <c r="BQ38" s="408"/>
      <c r="BR38" s="408"/>
      <c r="BS38" s="409"/>
      <c r="BT38" s="407">
        <v>0</v>
      </c>
      <c r="BU38" s="408"/>
      <c r="BV38" s="408"/>
      <c r="BW38" s="408"/>
      <c r="BX38" s="408"/>
      <c r="BY38" s="408"/>
      <c r="BZ38" s="409"/>
      <c r="CA38" s="407">
        <v>0</v>
      </c>
      <c r="CB38" s="408"/>
      <c r="CC38" s="408"/>
      <c r="CD38" s="408"/>
      <c r="CE38" s="408"/>
      <c r="CF38" s="408"/>
      <c r="CG38" s="409"/>
      <c r="CH38" s="410">
        <v>0</v>
      </c>
      <c r="CI38" s="411"/>
      <c r="CJ38" s="411"/>
      <c r="CK38" s="411"/>
      <c r="CL38" s="411"/>
      <c r="CM38" s="411"/>
      <c r="CN38" s="412"/>
      <c r="CO38" s="407">
        <v>0</v>
      </c>
      <c r="CP38" s="408"/>
      <c r="CQ38" s="408"/>
      <c r="CR38" s="408"/>
      <c r="CS38" s="408"/>
      <c r="CT38" s="408"/>
      <c r="CU38" s="409"/>
      <c r="CV38" s="407">
        <v>0</v>
      </c>
      <c r="CW38" s="408"/>
      <c r="CX38" s="408"/>
      <c r="CY38" s="408"/>
      <c r="CZ38" s="408"/>
      <c r="DA38" s="408"/>
      <c r="DB38" s="408"/>
      <c r="DC38" s="408"/>
      <c r="DD38" s="409"/>
      <c r="DE38" s="407">
        <v>0</v>
      </c>
      <c r="DF38" s="408"/>
      <c r="DG38" s="408"/>
      <c r="DH38" s="408"/>
      <c r="DI38" s="408"/>
      <c r="DJ38" s="408"/>
      <c r="DK38" s="408"/>
      <c r="DL38" s="408"/>
      <c r="DM38" s="409"/>
      <c r="DN38" s="407">
        <v>0</v>
      </c>
      <c r="DO38" s="408"/>
      <c r="DP38" s="408"/>
      <c r="DQ38" s="408"/>
      <c r="DR38" s="408"/>
      <c r="DS38" s="408"/>
      <c r="DT38" s="409"/>
      <c r="DU38" s="407">
        <v>0</v>
      </c>
      <c r="DV38" s="408"/>
      <c r="DW38" s="408"/>
      <c r="DX38" s="408"/>
      <c r="DY38" s="408"/>
      <c r="DZ38" s="408"/>
      <c r="EA38" s="409"/>
      <c r="EB38" s="407">
        <v>0</v>
      </c>
      <c r="EC38" s="408"/>
      <c r="ED38" s="408"/>
      <c r="EE38" s="408"/>
      <c r="EF38" s="408"/>
      <c r="EG38" s="408"/>
      <c r="EH38" s="409"/>
      <c r="EI38" s="407">
        <v>0</v>
      </c>
      <c r="EJ38" s="408"/>
      <c r="EK38" s="408"/>
      <c r="EL38" s="408"/>
      <c r="EM38" s="408"/>
      <c r="EN38" s="408"/>
      <c r="EO38" s="409"/>
      <c r="EP38" s="440"/>
      <c r="EQ38" s="441"/>
      <c r="ER38" s="441"/>
      <c r="ES38" s="441"/>
      <c r="ET38" s="441"/>
      <c r="EU38" s="441"/>
      <c r="EV38" s="441"/>
      <c r="EW38" s="441"/>
      <c r="EX38" s="441"/>
      <c r="EY38" s="442"/>
    </row>
    <row r="39" spans="1:155" s="126" customFormat="1" ht="16.5" customHeight="1">
      <c r="A39" s="425" t="s">
        <v>326</v>
      </c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27"/>
      <c r="AN39" s="401" t="s">
        <v>1</v>
      </c>
      <c r="AO39" s="402"/>
      <c r="AP39" s="402"/>
      <c r="AQ39" s="402"/>
      <c r="AR39" s="402"/>
      <c r="AS39" s="402"/>
      <c r="AT39" s="402"/>
      <c r="AU39" s="403"/>
      <c r="AV39" s="404" t="s">
        <v>327</v>
      </c>
      <c r="AW39" s="405"/>
      <c r="AX39" s="405"/>
      <c r="AY39" s="405"/>
      <c r="AZ39" s="405"/>
      <c r="BA39" s="406"/>
      <c r="BB39" s="407">
        <v>0</v>
      </c>
      <c r="BC39" s="408"/>
      <c r="BD39" s="408"/>
      <c r="BE39" s="408"/>
      <c r="BF39" s="408"/>
      <c r="BG39" s="408"/>
      <c r="BH39" s="408"/>
      <c r="BI39" s="408"/>
      <c r="BJ39" s="409"/>
      <c r="BK39" s="407">
        <v>0</v>
      </c>
      <c r="BL39" s="408"/>
      <c r="BM39" s="408"/>
      <c r="BN39" s="408"/>
      <c r="BO39" s="408"/>
      <c r="BP39" s="408"/>
      <c r="BQ39" s="408"/>
      <c r="BR39" s="408"/>
      <c r="BS39" s="409"/>
      <c r="BT39" s="407">
        <v>0</v>
      </c>
      <c r="BU39" s="408"/>
      <c r="BV39" s="408"/>
      <c r="BW39" s="408"/>
      <c r="BX39" s="408"/>
      <c r="BY39" s="408"/>
      <c r="BZ39" s="409"/>
      <c r="CA39" s="407">
        <v>0</v>
      </c>
      <c r="CB39" s="408"/>
      <c r="CC39" s="408"/>
      <c r="CD39" s="408"/>
      <c r="CE39" s="408"/>
      <c r="CF39" s="408"/>
      <c r="CG39" s="409"/>
      <c r="CH39" s="410">
        <v>0</v>
      </c>
      <c r="CI39" s="411"/>
      <c r="CJ39" s="411"/>
      <c r="CK39" s="411"/>
      <c r="CL39" s="411"/>
      <c r="CM39" s="411"/>
      <c r="CN39" s="412"/>
      <c r="CO39" s="407">
        <v>0</v>
      </c>
      <c r="CP39" s="408"/>
      <c r="CQ39" s="408"/>
      <c r="CR39" s="408"/>
      <c r="CS39" s="408"/>
      <c r="CT39" s="408"/>
      <c r="CU39" s="409"/>
      <c r="CV39" s="407">
        <v>0</v>
      </c>
      <c r="CW39" s="408"/>
      <c r="CX39" s="408"/>
      <c r="CY39" s="408"/>
      <c r="CZ39" s="408"/>
      <c r="DA39" s="408"/>
      <c r="DB39" s="408"/>
      <c r="DC39" s="408"/>
      <c r="DD39" s="409"/>
      <c r="DE39" s="407">
        <v>0</v>
      </c>
      <c r="DF39" s="408"/>
      <c r="DG39" s="408"/>
      <c r="DH39" s="408"/>
      <c r="DI39" s="408"/>
      <c r="DJ39" s="408"/>
      <c r="DK39" s="408"/>
      <c r="DL39" s="408"/>
      <c r="DM39" s="409"/>
      <c r="DN39" s="407">
        <v>0</v>
      </c>
      <c r="DO39" s="408"/>
      <c r="DP39" s="408"/>
      <c r="DQ39" s="408"/>
      <c r="DR39" s="408"/>
      <c r="DS39" s="408"/>
      <c r="DT39" s="409"/>
      <c r="DU39" s="407">
        <v>0</v>
      </c>
      <c r="DV39" s="408"/>
      <c r="DW39" s="408"/>
      <c r="DX39" s="408"/>
      <c r="DY39" s="408"/>
      <c r="DZ39" s="408"/>
      <c r="EA39" s="409"/>
      <c r="EB39" s="407">
        <v>0</v>
      </c>
      <c r="EC39" s="408"/>
      <c r="ED39" s="408"/>
      <c r="EE39" s="408"/>
      <c r="EF39" s="408"/>
      <c r="EG39" s="408"/>
      <c r="EH39" s="409"/>
      <c r="EI39" s="407">
        <v>0</v>
      </c>
      <c r="EJ39" s="408"/>
      <c r="EK39" s="408"/>
      <c r="EL39" s="408"/>
      <c r="EM39" s="408"/>
      <c r="EN39" s="408"/>
      <c r="EO39" s="409"/>
      <c r="EP39" s="440"/>
      <c r="EQ39" s="441"/>
      <c r="ER39" s="441"/>
      <c r="ES39" s="441"/>
      <c r="ET39" s="441"/>
      <c r="EU39" s="441"/>
      <c r="EV39" s="441"/>
      <c r="EW39" s="441"/>
      <c r="EX39" s="441"/>
      <c r="EY39" s="442"/>
    </row>
    <row r="40" spans="1:155" s="126" customFormat="1" ht="16.5" customHeight="1">
      <c r="A40" s="425" t="s">
        <v>328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426"/>
      <c r="AK40" s="426"/>
      <c r="AL40" s="426"/>
      <c r="AM40" s="427"/>
      <c r="AN40" s="401" t="s">
        <v>1</v>
      </c>
      <c r="AO40" s="402"/>
      <c r="AP40" s="402"/>
      <c r="AQ40" s="402"/>
      <c r="AR40" s="402"/>
      <c r="AS40" s="402"/>
      <c r="AT40" s="402"/>
      <c r="AU40" s="403"/>
      <c r="AV40" s="404" t="s">
        <v>329</v>
      </c>
      <c r="AW40" s="405"/>
      <c r="AX40" s="405"/>
      <c r="AY40" s="405"/>
      <c r="AZ40" s="405"/>
      <c r="BA40" s="406"/>
      <c r="BB40" s="407">
        <v>20650.5</v>
      </c>
      <c r="BC40" s="408"/>
      <c r="BD40" s="408"/>
      <c r="BE40" s="408"/>
      <c r="BF40" s="408"/>
      <c r="BG40" s="408"/>
      <c r="BH40" s="408"/>
      <c r="BI40" s="408"/>
      <c r="BJ40" s="409"/>
      <c r="BK40" s="407">
        <v>20650.5</v>
      </c>
      <c r="BL40" s="408"/>
      <c r="BM40" s="408"/>
      <c r="BN40" s="408"/>
      <c r="BO40" s="408"/>
      <c r="BP40" s="408"/>
      <c r="BQ40" s="408"/>
      <c r="BR40" s="408"/>
      <c r="BS40" s="409"/>
      <c r="BT40" s="407">
        <v>1284.6</v>
      </c>
      <c r="BU40" s="408"/>
      <c r="BV40" s="408"/>
      <c r="BW40" s="408"/>
      <c r="BX40" s="408"/>
      <c r="BY40" s="408"/>
      <c r="BZ40" s="409"/>
      <c r="CA40" s="407">
        <v>0</v>
      </c>
      <c r="CB40" s="408"/>
      <c r="CC40" s="408"/>
      <c r="CD40" s="408"/>
      <c r="CE40" s="408"/>
      <c r="CF40" s="408"/>
      <c r="CG40" s="409"/>
      <c r="CH40" s="410">
        <v>1284.6</v>
      </c>
      <c r="CI40" s="411"/>
      <c r="CJ40" s="411"/>
      <c r="CK40" s="411"/>
      <c r="CL40" s="411"/>
      <c r="CM40" s="411"/>
      <c r="CN40" s="412"/>
      <c r="CO40" s="407">
        <v>19365.9</v>
      </c>
      <c r="CP40" s="408"/>
      <c r="CQ40" s="408"/>
      <c r="CR40" s="408"/>
      <c r="CS40" s="408"/>
      <c r="CT40" s="408"/>
      <c r="CU40" s="409"/>
      <c r="CV40" s="407">
        <v>154787</v>
      </c>
      <c r="CW40" s="408"/>
      <c r="CX40" s="408"/>
      <c r="CY40" s="408"/>
      <c r="CZ40" s="408"/>
      <c r="DA40" s="408"/>
      <c r="DB40" s="408"/>
      <c r="DC40" s="408"/>
      <c r="DD40" s="409"/>
      <c r="DE40" s="407">
        <v>154787</v>
      </c>
      <c r="DF40" s="408"/>
      <c r="DG40" s="408"/>
      <c r="DH40" s="408"/>
      <c r="DI40" s="408"/>
      <c r="DJ40" s="408"/>
      <c r="DK40" s="408"/>
      <c r="DL40" s="408"/>
      <c r="DM40" s="409"/>
      <c r="DN40" s="407">
        <v>7536.1</v>
      </c>
      <c r="DO40" s="408"/>
      <c r="DP40" s="408"/>
      <c r="DQ40" s="408"/>
      <c r="DR40" s="408"/>
      <c r="DS40" s="408"/>
      <c r="DT40" s="409"/>
      <c r="DU40" s="407">
        <v>0</v>
      </c>
      <c r="DV40" s="408"/>
      <c r="DW40" s="408"/>
      <c r="DX40" s="408"/>
      <c r="DY40" s="408"/>
      <c r="DZ40" s="408"/>
      <c r="EA40" s="409"/>
      <c r="EB40" s="407">
        <v>7536.1</v>
      </c>
      <c r="EC40" s="408"/>
      <c r="ED40" s="408"/>
      <c r="EE40" s="408"/>
      <c r="EF40" s="408"/>
      <c r="EG40" s="408"/>
      <c r="EH40" s="409"/>
      <c r="EI40" s="407">
        <v>147250.9</v>
      </c>
      <c r="EJ40" s="408"/>
      <c r="EK40" s="408"/>
      <c r="EL40" s="408"/>
      <c r="EM40" s="408"/>
      <c r="EN40" s="408"/>
      <c r="EO40" s="409"/>
      <c r="EP40" s="440"/>
      <c r="EQ40" s="441"/>
      <c r="ER40" s="441"/>
      <c r="ES40" s="441"/>
      <c r="ET40" s="441"/>
      <c r="EU40" s="441"/>
      <c r="EV40" s="441"/>
      <c r="EW40" s="441"/>
      <c r="EX40" s="441"/>
      <c r="EY40" s="442"/>
    </row>
    <row r="41" spans="1:155" s="126" customFormat="1" ht="8.25">
      <c r="A41" s="425" t="s">
        <v>254</v>
      </c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27"/>
      <c r="AN41" s="401" t="s">
        <v>1</v>
      </c>
      <c r="AO41" s="402"/>
      <c r="AP41" s="402"/>
      <c r="AQ41" s="402"/>
      <c r="AR41" s="402"/>
      <c r="AS41" s="402"/>
      <c r="AT41" s="402"/>
      <c r="AU41" s="403"/>
      <c r="AV41" s="404" t="s">
        <v>330</v>
      </c>
      <c r="AW41" s="405"/>
      <c r="AX41" s="405"/>
      <c r="AY41" s="405"/>
      <c r="AZ41" s="405"/>
      <c r="BA41" s="406"/>
      <c r="BB41" s="407">
        <v>810679.2000000001</v>
      </c>
      <c r="BC41" s="408"/>
      <c r="BD41" s="408"/>
      <c r="BE41" s="408"/>
      <c r="BF41" s="408"/>
      <c r="BG41" s="408"/>
      <c r="BH41" s="408"/>
      <c r="BI41" s="408"/>
      <c r="BJ41" s="409"/>
      <c r="BK41" s="407">
        <v>810679.2000000001</v>
      </c>
      <c r="BL41" s="408"/>
      <c r="BM41" s="408"/>
      <c r="BN41" s="408"/>
      <c r="BO41" s="408"/>
      <c r="BP41" s="408"/>
      <c r="BQ41" s="408"/>
      <c r="BR41" s="408"/>
      <c r="BS41" s="409"/>
      <c r="BT41" s="407">
        <v>85596.77980000002</v>
      </c>
      <c r="BU41" s="408"/>
      <c r="BV41" s="408"/>
      <c r="BW41" s="408"/>
      <c r="BX41" s="408"/>
      <c r="BY41" s="408"/>
      <c r="BZ41" s="409"/>
      <c r="CA41" s="407">
        <v>433.53253</v>
      </c>
      <c r="CB41" s="408"/>
      <c r="CC41" s="408"/>
      <c r="CD41" s="408"/>
      <c r="CE41" s="408"/>
      <c r="CF41" s="408"/>
      <c r="CG41" s="409"/>
      <c r="CH41" s="410">
        <v>86030.31233</v>
      </c>
      <c r="CI41" s="411"/>
      <c r="CJ41" s="411"/>
      <c r="CK41" s="411"/>
      <c r="CL41" s="411"/>
      <c r="CM41" s="411"/>
      <c r="CN41" s="412"/>
      <c r="CO41" s="407">
        <v>724648.88766</v>
      </c>
      <c r="CP41" s="408"/>
      <c r="CQ41" s="408"/>
      <c r="CR41" s="408"/>
      <c r="CS41" s="408"/>
      <c r="CT41" s="408"/>
      <c r="CU41" s="409"/>
      <c r="CV41" s="407">
        <v>1524389.43</v>
      </c>
      <c r="CW41" s="408"/>
      <c r="CX41" s="408"/>
      <c r="CY41" s="408"/>
      <c r="CZ41" s="408"/>
      <c r="DA41" s="408"/>
      <c r="DB41" s="408"/>
      <c r="DC41" s="408"/>
      <c r="DD41" s="409"/>
      <c r="DE41" s="407">
        <v>1524389.43</v>
      </c>
      <c r="DF41" s="408"/>
      <c r="DG41" s="408"/>
      <c r="DH41" s="408"/>
      <c r="DI41" s="408"/>
      <c r="DJ41" s="408"/>
      <c r="DK41" s="408"/>
      <c r="DL41" s="408"/>
      <c r="DM41" s="409"/>
      <c r="DN41" s="407">
        <v>78782.76215000001</v>
      </c>
      <c r="DO41" s="408"/>
      <c r="DP41" s="408"/>
      <c r="DQ41" s="408"/>
      <c r="DR41" s="408"/>
      <c r="DS41" s="408"/>
      <c r="DT41" s="409"/>
      <c r="DU41" s="407">
        <v>376.29059</v>
      </c>
      <c r="DV41" s="408"/>
      <c r="DW41" s="408"/>
      <c r="DX41" s="408"/>
      <c r="DY41" s="408"/>
      <c r="DZ41" s="408"/>
      <c r="EA41" s="409"/>
      <c r="EB41" s="407">
        <v>79159.05274</v>
      </c>
      <c r="EC41" s="408"/>
      <c r="ED41" s="408"/>
      <c r="EE41" s="408"/>
      <c r="EF41" s="408"/>
      <c r="EG41" s="408"/>
      <c r="EH41" s="409"/>
      <c r="EI41" s="407">
        <v>1445230.37725</v>
      </c>
      <c r="EJ41" s="408"/>
      <c r="EK41" s="408"/>
      <c r="EL41" s="408"/>
      <c r="EM41" s="408"/>
      <c r="EN41" s="408"/>
      <c r="EO41" s="409"/>
      <c r="EP41" s="440"/>
      <c r="EQ41" s="441"/>
      <c r="ER41" s="441"/>
      <c r="ES41" s="441"/>
      <c r="ET41" s="441"/>
      <c r="EU41" s="441"/>
      <c r="EV41" s="441"/>
      <c r="EW41" s="441"/>
      <c r="EX41" s="441"/>
      <c r="EY41" s="442"/>
    </row>
    <row r="42" spans="1:155" s="126" customFormat="1" ht="16.5" customHeight="1">
      <c r="A42" s="398" t="s">
        <v>331</v>
      </c>
      <c r="B42" s="399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  <c r="AK42" s="399"/>
      <c r="AL42" s="399"/>
      <c r="AM42" s="400"/>
      <c r="AN42" s="446" t="s">
        <v>1</v>
      </c>
      <c r="AO42" s="447"/>
      <c r="AP42" s="447"/>
      <c r="AQ42" s="447"/>
      <c r="AR42" s="447"/>
      <c r="AS42" s="447"/>
      <c r="AT42" s="447"/>
      <c r="AU42" s="448"/>
      <c r="AV42" s="449" t="s">
        <v>332</v>
      </c>
      <c r="AW42" s="450"/>
      <c r="AX42" s="450"/>
      <c r="AY42" s="450"/>
      <c r="AZ42" s="450"/>
      <c r="BA42" s="451"/>
      <c r="BB42" s="452">
        <v>312887.5</v>
      </c>
      <c r="BC42" s="453"/>
      <c r="BD42" s="453"/>
      <c r="BE42" s="453"/>
      <c r="BF42" s="453"/>
      <c r="BG42" s="453"/>
      <c r="BH42" s="453"/>
      <c r="BI42" s="453"/>
      <c r="BJ42" s="454"/>
      <c r="BK42" s="452">
        <v>312887.5</v>
      </c>
      <c r="BL42" s="453"/>
      <c r="BM42" s="453"/>
      <c r="BN42" s="453"/>
      <c r="BO42" s="453"/>
      <c r="BP42" s="453"/>
      <c r="BQ42" s="453"/>
      <c r="BR42" s="453"/>
      <c r="BS42" s="454"/>
      <c r="BT42" s="452">
        <v>19463.71498</v>
      </c>
      <c r="BU42" s="453"/>
      <c r="BV42" s="453"/>
      <c r="BW42" s="453"/>
      <c r="BX42" s="453"/>
      <c r="BY42" s="453"/>
      <c r="BZ42" s="454"/>
      <c r="CA42" s="452">
        <v>0</v>
      </c>
      <c r="CB42" s="453"/>
      <c r="CC42" s="453"/>
      <c r="CD42" s="453"/>
      <c r="CE42" s="453"/>
      <c r="CF42" s="453"/>
      <c r="CG42" s="454"/>
      <c r="CH42" s="410">
        <v>19463.71498</v>
      </c>
      <c r="CI42" s="411"/>
      <c r="CJ42" s="411"/>
      <c r="CK42" s="411"/>
      <c r="CL42" s="411"/>
      <c r="CM42" s="411"/>
      <c r="CN42" s="412"/>
      <c r="CO42" s="452">
        <v>293423.78501</v>
      </c>
      <c r="CP42" s="453"/>
      <c r="CQ42" s="453"/>
      <c r="CR42" s="453"/>
      <c r="CS42" s="453"/>
      <c r="CT42" s="453"/>
      <c r="CU42" s="454"/>
      <c r="CV42" s="452">
        <v>685563</v>
      </c>
      <c r="CW42" s="453"/>
      <c r="CX42" s="453"/>
      <c r="CY42" s="453"/>
      <c r="CZ42" s="453"/>
      <c r="DA42" s="453"/>
      <c r="DB42" s="453"/>
      <c r="DC42" s="453"/>
      <c r="DD42" s="454"/>
      <c r="DE42" s="452">
        <v>685563</v>
      </c>
      <c r="DF42" s="453"/>
      <c r="DG42" s="453"/>
      <c r="DH42" s="453"/>
      <c r="DI42" s="453"/>
      <c r="DJ42" s="453"/>
      <c r="DK42" s="453"/>
      <c r="DL42" s="453"/>
      <c r="DM42" s="454"/>
      <c r="DN42" s="452">
        <v>25842.03616</v>
      </c>
      <c r="DO42" s="453"/>
      <c r="DP42" s="453"/>
      <c r="DQ42" s="453"/>
      <c r="DR42" s="453"/>
      <c r="DS42" s="453"/>
      <c r="DT42" s="454"/>
      <c r="DU42" s="452">
        <v>13451.50334</v>
      </c>
      <c r="DV42" s="453"/>
      <c r="DW42" s="453"/>
      <c r="DX42" s="453"/>
      <c r="DY42" s="453"/>
      <c r="DZ42" s="453"/>
      <c r="EA42" s="454"/>
      <c r="EB42" s="452">
        <v>39293.53951</v>
      </c>
      <c r="EC42" s="453"/>
      <c r="ED42" s="453"/>
      <c r="EE42" s="453"/>
      <c r="EF42" s="453"/>
      <c r="EG42" s="453"/>
      <c r="EH42" s="454"/>
      <c r="EI42" s="452">
        <v>646269.46048</v>
      </c>
      <c r="EJ42" s="453"/>
      <c r="EK42" s="453"/>
      <c r="EL42" s="453"/>
      <c r="EM42" s="453"/>
      <c r="EN42" s="453"/>
      <c r="EO42" s="454"/>
      <c r="EP42" s="455"/>
      <c r="EQ42" s="456"/>
      <c r="ER42" s="456"/>
      <c r="ES42" s="456"/>
      <c r="ET42" s="456"/>
      <c r="EU42" s="456"/>
      <c r="EV42" s="456"/>
      <c r="EW42" s="456"/>
      <c r="EX42" s="456"/>
      <c r="EY42" s="457"/>
    </row>
    <row r="43" spans="1:155" s="126" customFormat="1" ht="8.25">
      <c r="A43" s="425" t="s">
        <v>333</v>
      </c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6"/>
      <c r="AI43" s="426"/>
      <c r="AJ43" s="426"/>
      <c r="AK43" s="426"/>
      <c r="AL43" s="426"/>
      <c r="AM43" s="427"/>
      <c r="AN43" s="446" t="s">
        <v>1</v>
      </c>
      <c r="AO43" s="447"/>
      <c r="AP43" s="447"/>
      <c r="AQ43" s="447"/>
      <c r="AR43" s="447"/>
      <c r="AS43" s="447"/>
      <c r="AT43" s="447"/>
      <c r="AU43" s="448"/>
      <c r="AV43" s="449" t="s">
        <v>334</v>
      </c>
      <c r="AW43" s="450"/>
      <c r="AX43" s="450"/>
      <c r="AY43" s="450"/>
      <c r="AZ43" s="450"/>
      <c r="BA43" s="451"/>
      <c r="BB43" s="452">
        <v>0</v>
      </c>
      <c r="BC43" s="453"/>
      <c r="BD43" s="453"/>
      <c r="BE43" s="453"/>
      <c r="BF43" s="453"/>
      <c r="BG43" s="453"/>
      <c r="BH43" s="453"/>
      <c r="BI43" s="453"/>
      <c r="BJ43" s="454"/>
      <c r="BK43" s="452">
        <v>0</v>
      </c>
      <c r="BL43" s="453"/>
      <c r="BM43" s="453"/>
      <c r="BN43" s="453"/>
      <c r="BO43" s="453"/>
      <c r="BP43" s="453"/>
      <c r="BQ43" s="453"/>
      <c r="BR43" s="453"/>
      <c r="BS43" s="454"/>
      <c r="BT43" s="452">
        <v>0</v>
      </c>
      <c r="BU43" s="453"/>
      <c r="BV43" s="453"/>
      <c r="BW43" s="453"/>
      <c r="BX43" s="453"/>
      <c r="BY43" s="453"/>
      <c r="BZ43" s="454"/>
      <c r="CA43" s="452">
        <v>0</v>
      </c>
      <c r="CB43" s="453"/>
      <c r="CC43" s="453"/>
      <c r="CD43" s="453"/>
      <c r="CE43" s="453"/>
      <c r="CF43" s="453"/>
      <c r="CG43" s="454"/>
      <c r="CH43" s="410">
        <v>0</v>
      </c>
      <c r="CI43" s="411"/>
      <c r="CJ43" s="411"/>
      <c r="CK43" s="411"/>
      <c r="CL43" s="411"/>
      <c r="CM43" s="411"/>
      <c r="CN43" s="412"/>
      <c r="CO43" s="452">
        <v>0</v>
      </c>
      <c r="CP43" s="453"/>
      <c r="CQ43" s="453"/>
      <c r="CR43" s="453"/>
      <c r="CS43" s="453"/>
      <c r="CT43" s="453"/>
      <c r="CU43" s="454"/>
      <c r="CV43" s="452">
        <v>0</v>
      </c>
      <c r="CW43" s="453"/>
      <c r="CX43" s="453"/>
      <c r="CY43" s="453"/>
      <c r="CZ43" s="453"/>
      <c r="DA43" s="453"/>
      <c r="DB43" s="453"/>
      <c r="DC43" s="453"/>
      <c r="DD43" s="454"/>
      <c r="DE43" s="452">
        <v>0</v>
      </c>
      <c r="DF43" s="453"/>
      <c r="DG43" s="453"/>
      <c r="DH43" s="453"/>
      <c r="DI43" s="453"/>
      <c r="DJ43" s="453"/>
      <c r="DK43" s="453"/>
      <c r="DL43" s="453"/>
      <c r="DM43" s="454"/>
      <c r="DN43" s="452">
        <v>0</v>
      </c>
      <c r="DO43" s="453"/>
      <c r="DP43" s="453"/>
      <c r="DQ43" s="453"/>
      <c r="DR43" s="453"/>
      <c r="DS43" s="453"/>
      <c r="DT43" s="454"/>
      <c r="DU43" s="452">
        <v>0</v>
      </c>
      <c r="DV43" s="453"/>
      <c r="DW43" s="453"/>
      <c r="DX43" s="453"/>
      <c r="DY43" s="453"/>
      <c r="DZ43" s="453"/>
      <c r="EA43" s="454"/>
      <c r="EB43" s="452">
        <v>0</v>
      </c>
      <c r="EC43" s="453"/>
      <c r="ED43" s="453"/>
      <c r="EE43" s="453"/>
      <c r="EF43" s="453"/>
      <c r="EG43" s="453"/>
      <c r="EH43" s="454"/>
      <c r="EI43" s="452">
        <v>0</v>
      </c>
      <c r="EJ43" s="453"/>
      <c r="EK43" s="453"/>
      <c r="EL43" s="453"/>
      <c r="EM43" s="453"/>
      <c r="EN43" s="453"/>
      <c r="EO43" s="454"/>
      <c r="EP43" s="455"/>
      <c r="EQ43" s="456"/>
      <c r="ER43" s="456"/>
      <c r="ES43" s="456"/>
      <c r="ET43" s="456"/>
      <c r="EU43" s="456"/>
      <c r="EV43" s="456"/>
      <c r="EW43" s="456"/>
      <c r="EX43" s="456"/>
      <c r="EY43" s="457"/>
    </row>
    <row r="44" spans="1:155" s="126" customFormat="1" ht="8.25">
      <c r="A44" s="425" t="s">
        <v>335</v>
      </c>
      <c r="B44" s="426"/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7"/>
      <c r="AN44" s="446" t="s">
        <v>1</v>
      </c>
      <c r="AO44" s="447"/>
      <c r="AP44" s="447"/>
      <c r="AQ44" s="447"/>
      <c r="AR44" s="447"/>
      <c r="AS44" s="447"/>
      <c r="AT44" s="447"/>
      <c r="AU44" s="448"/>
      <c r="AV44" s="449" t="s">
        <v>336</v>
      </c>
      <c r="AW44" s="450"/>
      <c r="AX44" s="450"/>
      <c r="AY44" s="450"/>
      <c r="AZ44" s="450"/>
      <c r="BA44" s="451"/>
      <c r="BB44" s="452">
        <v>0</v>
      </c>
      <c r="BC44" s="453"/>
      <c r="BD44" s="453"/>
      <c r="BE44" s="453"/>
      <c r="BF44" s="453"/>
      <c r="BG44" s="453"/>
      <c r="BH44" s="453"/>
      <c r="BI44" s="453"/>
      <c r="BJ44" s="454"/>
      <c r="BK44" s="452">
        <v>0</v>
      </c>
      <c r="BL44" s="453"/>
      <c r="BM44" s="453"/>
      <c r="BN44" s="453"/>
      <c r="BO44" s="453"/>
      <c r="BP44" s="453"/>
      <c r="BQ44" s="453"/>
      <c r="BR44" s="453"/>
      <c r="BS44" s="454"/>
      <c r="BT44" s="452">
        <v>0</v>
      </c>
      <c r="BU44" s="453"/>
      <c r="BV44" s="453"/>
      <c r="BW44" s="453"/>
      <c r="BX44" s="453"/>
      <c r="BY44" s="453"/>
      <c r="BZ44" s="454"/>
      <c r="CA44" s="452">
        <v>0</v>
      </c>
      <c r="CB44" s="453"/>
      <c r="CC44" s="453"/>
      <c r="CD44" s="453"/>
      <c r="CE44" s="453"/>
      <c r="CF44" s="453"/>
      <c r="CG44" s="454"/>
      <c r="CH44" s="410">
        <v>0</v>
      </c>
      <c r="CI44" s="411"/>
      <c r="CJ44" s="411"/>
      <c r="CK44" s="411"/>
      <c r="CL44" s="411"/>
      <c r="CM44" s="411"/>
      <c r="CN44" s="412"/>
      <c r="CO44" s="452">
        <v>0</v>
      </c>
      <c r="CP44" s="453"/>
      <c r="CQ44" s="453"/>
      <c r="CR44" s="453"/>
      <c r="CS44" s="453"/>
      <c r="CT44" s="453"/>
      <c r="CU44" s="454"/>
      <c r="CV44" s="452">
        <v>0</v>
      </c>
      <c r="CW44" s="453"/>
      <c r="CX44" s="453"/>
      <c r="CY44" s="453"/>
      <c r="CZ44" s="453"/>
      <c r="DA44" s="453"/>
      <c r="DB44" s="453"/>
      <c r="DC44" s="453"/>
      <c r="DD44" s="454"/>
      <c r="DE44" s="452">
        <v>0</v>
      </c>
      <c r="DF44" s="453"/>
      <c r="DG44" s="453"/>
      <c r="DH44" s="453"/>
      <c r="DI44" s="453"/>
      <c r="DJ44" s="453"/>
      <c r="DK44" s="453"/>
      <c r="DL44" s="453"/>
      <c r="DM44" s="454"/>
      <c r="DN44" s="452">
        <v>0</v>
      </c>
      <c r="DO44" s="453"/>
      <c r="DP44" s="453"/>
      <c r="DQ44" s="453"/>
      <c r="DR44" s="453"/>
      <c r="DS44" s="453"/>
      <c r="DT44" s="454"/>
      <c r="DU44" s="452">
        <v>0</v>
      </c>
      <c r="DV44" s="453"/>
      <c r="DW44" s="453"/>
      <c r="DX44" s="453"/>
      <c r="DY44" s="453"/>
      <c r="DZ44" s="453"/>
      <c r="EA44" s="454"/>
      <c r="EB44" s="452">
        <v>0</v>
      </c>
      <c r="EC44" s="453"/>
      <c r="ED44" s="453"/>
      <c r="EE44" s="453"/>
      <c r="EF44" s="453"/>
      <c r="EG44" s="453"/>
      <c r="EH44" s="454"/>
      <c r="EI44" s="452">
        <v>0</v>
      </c>
      <c r="EJ44" s="453"/>
      <c r="EK44" s="453"/>
      <c r="EL44" s="453"/>
      <c r="EM44" s="453"/>
      <c r="EN44" s="453"/>
      <c r="EO44" s="454"/>
      <c r="EP44" s="455"/>
      <c r="EQ44" s="456"/>
      <c r="ER44" s="456"/>
      <c r="ES44" s="456"/>
      <c r="ET44" s="456"/>
      <c r="EU44" s="456"/>
      <c r="EV44" s="456"/>
      <c r="EW44" s="456"/>
      <c r="EX44" s="456"/>
      <c r="EY44" s="457"/>
    </row>
    <row r="45" spans="1:155" s="126" customFormat="1" ht="8.25">
      <c r="A45" s="425" t="s">
        <v>337</v>
      </c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7"/>
      <c r="AN45" s="446" t="s">
        <v>1</v>
      </c>
      <c r="AO45" s="447"/>
      <c r="AP45" s="447"/>
      <c r="AQ45" s="447"/>
      <c r="AR45" s="447"/>
      <c r="AS45" s="447"/>
      <c r="AT45" s="447"/>
      <c r="AU45" s="448"/>
      <c r="AV45" s="449" t="s">
        <v>338</v>
      </c>
      <c r="AW45" s="450"/>
      <c r="AX45" s="450"/>
      <c r="AY45" s="450"/>
      <c r="AZ45" s="450"/>
      <c r="BA45" s="451"/>
      <c r="BB45" s="452">
        <v>0</v>
      </c>
      <c r="BC45" s="453"/>
      <c r="BD45" s="453"/>
      <c r="BE45" s="453"/>
      <c r="BF45" s="453"/>
      <c r="BG45" s="453"/>
      <c r="BH45" s="453"/>
      <c r="BI45" s="453"/>
      <c r="BJ45" s="454"/>
      <c r="BK45" s="452">
        <v>0</v>
      </c>
      <c r="BL45" s="453"/>
      <c r="BM45" s="453"/>
      <c r="BN45" s="453"/>
      <c r="BO45" s="453"/>
      <c r="BP45" s="453"/>
      <c r="BQ45" s="453"/>
      <c r="BR45" s="453"/>
      <c r="BS45" s="454"/>
      <c r="BT45" s="452">
        <v>0</v>
      </c>
      <c r="BU45" s="453"/>
      <c r="BV45" s="453"/>
      <c r="BW45" s="453"/>
      <c r="BX45" s="453"/>
      <c r="BY45" s="453"/>
      <c r="BZ45" s="454"/>
      <c r="CA45" s="452">
        <v>0</v>
      </c>
      <c r="CB45" s="453"/>
      <c r="CC45" s="453"/>
      <c r="CD45" s="453"/>
      <c r="CE45" s="453"/>
      <c r="CF45" s="453"/>
      <c r="CG45" s="454"/>
      <c r="CH45" s="410">
        <v>0</v>
      </c>
      <c r="CI45" s="411"/>
      <c r="CJ45" s="411"/>
      <c r="CK45" s="411"/>
      <c r="CL45" s="411"/>
      <c r="CM45" s="411"/>
      <c r="CN45" s="412"/>
      <c r="CO45" s="452">
        <v>0</v>
      </c>
      <c r="CP45" s="453"/>
      <c r="CQ45" s="453"/>
      <c r="CR45" s="453"/>
      <c r="CS45" s="453"/>
      <c r="CT45" s="453"/>
      <c r="CU45" s="454"/>
      <c r="CV45" s="452">
        <v>0</v>
      </c>
      <c r="CW45" s="453"/>
      <c r="CX45" s="453"/>
      <c r="CY45" s="453"/>
      <c r="CZ45" s="453"/>
      <c r="DA45" s="453"/>
      <c r="DB45" s="453"/>
      <c r="DC45" s="453"/>
      <c r="DD45" s="454"/>
      <c r="DE45" s="452">
        <v>0</v>
      </c>
      <c r="DF45" s="453"/>
      <c r="DG45" s="453"/>
      <c r="DH45" s="453"/>
      <c r="DI45" s="453"/>
      <c r="DJ45" s="453"/>
      <c r="DK45" s="453"/>
      <c r="DL45" s="453"/>
      <c r="DM45" s="454"/>
      <c r="DN45" s="452">
        <v>0</v>
      </c>
      <c r="DO45" s="453"/>
      <c r="DP45" s="453"/>
      <c r="DQ45" s="453"/>
      <c r="DR45" s="453"/>
      <c r="DS45" s="453"/>
      <c r="DT45" s="454"/>
      <c r="DU45" s="452">
        <v>0</v>
      </c>
      <c r="DV45" s="453"/>
      <c r="DW45" s="453"/>
      <c r="DX45" s="453"/>
      <c r="DY45" s="453"/>
      <c r="DZ45" s="453"/>
      <c r="EA45" s="454"/>
      <c r="EB45" s="452">
        <v>0</v>
      </c>
      <c r="EC45" s="453"/>
      <c r="ED45" s="453"/>
      <c r="EE45" s="453"/>
      <c r="EF45" s="453"/>
      <c r="EG45" s="453"/>
      <c r="EH45" s="454"/>
      <c r="EI45" s="452">
        <v>0</v>
      </c>
      <c r="EJ45" s="453"/>
      <c r="EK45" s="453"/>
      <c r="EL45" s="453"/>
      <c r="EM45" s="453"/>
      <c r="EN45" s="453"/>
      <c r="EO45" s="454"/>
      <c r="EP45" s="455"/>
      <c r="EQ45" s="456"/>
      <c r="ER45" s="456"/>
      <c r="ES45" s="456"/>
      <c r="ET45" s="456"/>
      <c r="EU45" s="456"/>
      <c r="EV45" s="456"/>
      <c r="EW45" s="456"/>
      <c r="EX45" s="456"/>
      <c r="EY45" s="457"/>
    </row>
    <row r="46" spans="1:155" s="126" customFormat="1" ht="8.25">
      <c r="A46" s="425" t="s">
        <v>339</v>
      </c>
      <c r="B46" s="426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7"/>
      <c r="AN46" s="446" t="s">
        <v>1</v>
      </c>
      <c r="AO46" s="447"/>
      <c r="AP46" s="447"/>
      <c r="AQ46" s="447"/>
      <c r="AR46" s="447"/>
      <c r="AS46" s="447"/>
      <c r="AT46" s="447"/>
      <c r="AU46" s="448"/>
      <c r="AV46" s="449" t="s">
        <v>340</v>
      </c>
      <c r="AW46" s="450"/>
      <c r="AX46" s="450"/>
      <c r="AY46" s="450"/>
      <c r="AZ46" s="450"/>
      <c r="BA46" s="451"/>
      <c r="BB46" s="452">
        <v>28612</v>
      </c>
      <c r="BC46" s="453"/>
      <c r="BD46" s="453"/>
      <c r="BE46" s="453"/>
      <c r="BF46" s="453"/>
      <c r="BG46" s="453"/>
      <c r="BH46" s="453"/>
      <c r="BI46" s="453"/>
      <c r="BJ46" s="454"/>
      <c r="BK46" s="452">
        <v>28612</v>
      </c>
      <c r="BL46" s="453"/>
      <c r="BM46" s="453"/>
      <c r="BN46" s="453"/>
      <c r="BO46" s="453"/>
      <c r="BP46" s="453"/>
      <c r="BQ46" s="453"/>
      <c r="BR46" s="453"/>
      <c r="BS46" s="454"/>
      <c r="BT46" s="452">
        <v>1779.9</v>
      </c>
      <c r="BU46" s="453"/>
      <c r="BV46" s="453"/>
      <c r="BW46" s="453"/>
      <c r="BX46" s="453"/>
      <c r="BY46" s="453"/>
      <c r="BZ46" s="454"/>
      <c r="CA46" s="452">
        <v>3.52279</v>
      </c>
      <c r="CB46" s="453"/>
      <c r="CC46" s="453"/>
      <c r="CD46" s="453"/>
      <c r="CE46" s="453"/>
      <c r="CF46" s="453"/>
      <c r="CG46" s="454"/>
      <c r="CH46" s="410">
        <v>1783.42279</v>
      </c>
      <c r="CI46" s="411"/>
      <c r="CJ46" s="411"/>
      <c r="CK46" s="411"/>
      <c r="CL46" s="411"/>
      <c r="CM46" s="411"/>
      <c r="CN46" s="412"/>
      <c r="CO46" s="452">
        <v>26828.5772</v>
      </c>
      <c r="CP46" s="453"/>
      <c r="CQ46" s="453"/>
      <c r="CR46" s="453"/>
      <c r="CS46" s="453"/>
      <c r="CT46" s="453"/>
      <c r="CU46" s="454"/>
      <c r="CV46" s="452">
        <v>25548</v>
      </c>
      <c r="CW46" s="453"/>
      <c r="CX46" s="453"/>
      <c r="CY46" s="453"/>
      <c r="CZ46" s="453"/>
      <c r="DA46" s="453"/>
      <c r="DB46" s="453"/>
      <c r="DC46" s="453"/>
      <c r="DD46" s="454"/>
      <c r="DE46" s="452">
        <v>25548</v>
      </c>
      <c r="DF46" s="453"/>
      <c r="DG46" s="453"/>
      <c r="DH46" s="453"/>
      <c r="DI46" s="453"/>
      <c r="DJ46" s="453"/>
      <c r="DK46" s="453"/>
      <c r="DL46" s="453"/>
      <c r="DM46" s="454"/>
      <c r="DN46" s="452">
        <v>1569.6</v>
      </c>
      <c r="DO46" s="453"/>
      <c r="DP46" s="453"/>
      <c r="DQ46" s="453"/>
      <c r="DR46" s="453"/>
      <c r="DS46" s="453"/>
      <c r="DT46" s="454"/>
      <c r="DU46" s="452">
        <v>817</v>
      </c>
      <c r="DV46" s="453"/>
      <c r="DW46" s="453"/>
      <c r="DX46" s="453"/>
      <c r="DY46" s="453"/>
      <c r="DZ46" s="453"/>
      <c r="EA46" s="454"/>
      <c r="EB46" s="452">
        <v>2386.6</v>
      </c>
      <c r="EC46" s="453"/>
      <c r="ED46" s="453"/>
      <c r="EE46" s="453"/>
      <c r="EF46" s="453"/>
      <c r="EG46" s="453"/>
      <c r="EH46" s="454"/>
      <c r="EI46" s="452">
        <v>23161.4</v>
      </c>
      <c r="EJ46" s="453"/>
      <c r="EK46" s="453"/>
      <c r="EL46" s="453"/>
      <c r="EM46" s="453"/>
      <c r="EN46" s="453"/>
      <c r="EO46" s="454"/>
      <c r="EP46" s="455"/>
      <c r="EQ46" s="456"/>
      <c r="ER46" s="456"/>
      <c r="ES46" s="456"/>
      <c r="ET46" s="456"/>
      <c r="EU46" s="456"/>
      <c r="EV46" s="456"/>
      <c r="EW46" s="456"/>
      <c r="EX46" s="456"/>
      <c r="EY46" s="457"/>
    </row>
    <row r="47" spans="1:155" s="126" customFormat="1" ht="8.25">
      <c r="A47" s="425" t="s">
        <v>341</v>
      </c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7"/>
      <c r="AN47" s="446" t="s">
        <v>1</v>
      </c>
      <c r="AO47" s="447"/>
      <c r="AP47" s="447"/>
      <c r="AQ47" s="447"/>
      <c r="AR47" s="447"/>
      <c r="AS47" s="447"/>
      <c r="AT47" s="447"/>
      <c r="AU47" s="448"/>
      <c r="AV47" s="449" t="s">
        <v>342</v>
      </c>
      <c r="AW47" s="450"/>
      <c r="AX47" s="450"/>
      <c r="AY47" s="450"/>
      <c r="AZ47" s="450"/>
      <c r="BA47" s="451"/>
      <c r="BB47" s="452">
        <v>284275.5</v>
      </c>
      <c r="BC47" s="453"/>
      <c r="BD47" s="453"/>
      <c r="BE47" s="453"/>
      <c r="BF47" s="453"/>
      <c r="BG47" s="453"/>
      <c r="BH47" s="453"/>
      <c r="BI47" s="453"/>
      <c r="BJ47" s="454"/>
      <c r="BK47" s="452">
        <v>284275.5</v>
      </c>
      <c r="BL47" s="453"/>
      <c r="BM47" s="453"/>
      <c r="BN47" s="453"/>
      <c r="BO47" s="453"/>
      <c r="BP47" s="453"/>
      <c r="BQ47" s="453"/>
      <c r="BR47" s="453"/>
      <c r="BS47" s="454"/>
      <c r="BT47" s="452">
        <v>17683.81498</v>
      </c>
      <c r="BU47" s="453"/>
      <c r="BV47" s="453"/>
      <c r="BW47" s="453"/>
      <c r="BX47" s="453"/>
      <c r="BY47" s="453"/>
      <c r="BZ47" s="454"/>
      <c r="CA47" s="452">
        <v>32.05163</v>
      </c>
      <c r="CB47" s="453"/>
      <c r="CC47" s="453"/>
      <c r="CD47" s="453"/>
      <c r="CE47" s="453"/>
      <c r="CF47" s="453"/>
      <c r="CG47" s="454"/>
      <c r="CH47" s="410">
        <v>17715.86662</v>
      </c>
      <c r="CI47" s="411"/>
      <c r="CJ47" s="411"/>
      <c r="CK47" s="411"/>
      <c r="CL47" s="411"/>
      <c r="CM47" s="411"/>
      <c r="CN47" s="412"/>
      <c r="CO47" s="452">
        <v>266559.63337</v>
      </c>
      <c r="CP47" s="453"/>
      <c r="CQ47" s="453"/>
      <c r="CR47" s="453"/>
      <c r="CS47" s="453"/>
      <c r="CT47" s="453"/>
      <c r="CU47" s="454"/>
      <c r="CV47" s="452">
        <v>660015</v>
      </c>
      <c r="CW47" s="453"/>
      <c r="CX47" s="453"/>
      <c r="CY47" s="453"/>
      <c r="CZ47" s="453"/>
      <c r="DA47" s="453"/>
      <c r="DB47" s="453"/>
      <c r="DC47" s="453"/>
      <c r="DD47" s="454"/>
      <c r="DE47" s="452">
        <v>660015</v>
      </c>
      <c r="DF47" s="453"/>
      <c r="DG47" s="453"/>
      <c r="DH47" s="453"/>
      <c r="DI47" s="453"/>
      <c r="DJ47" s="453"/>
      <c r="DK47" s="453"/>
      <c r="DL47" s="453"/>
      <c r="DM47" s="454"/>
      <c r="DN47" s="452">
        <v>24272.43616</v>
      </c>
      <c r="DO47" s="453"/>
      <c r="DP47" s="453"/>
      <c r="DQ47" s="453"/>
      <c r="DR47" s="453"/>
      <c r="DS47" s="453"/>
      <c r="DT47" s="454"/>
      <c r="DU47" s="452">
        <v>12634.50334</v>
      </c>
      <c r="DV47" s="453"/>
      <c r="DW47" s="453"/>
      <c r="DX47" s="453"/>
      <c r="DY47" s="453"/>
      <c r="DZ47" s="453"/>
      <c r="EA47" s="454"/>
      <c r="EB47" s="452">
        <v>36906.93951</v>
      </c>
      <c r="EC47" s="453"/>
      <c r="ED47" s="453"/>
      <c r="EE47" s="453"/>
      <c r="EF47" s="453"/>
      <c r="EG47" s="453"/>
      <c r="EH47" s="454"/>
      <c r="EI47" s="452">
        <v>623108.06048</v>
      </c>
      <c r="EJ47" s="453"/>
      <c r="EK47" s="453"/>
      <c r="EL47" s="453"/>
      <c r="EM47" s="453"/>
      <c r="EN47" s="453"/>
      <c r="EO47" s="454"/>
      <c r="EP47" s="455"/>
      <c r="EQ47" s="456"/>
      <c r="ER47" s="456"/>
      <c r="ES47" s="456"/>
      <c r="ET47" s="456"/>
      <c r="EU47" s="456"/>
      <c r="EV47" s="456"/>
      <c r="EW47" s="456"/>
      <c r="EX47" s="456"/>
      <c r="EY47" s="457"/>
    </row>
    <row r="48" spans="1:155" s="126" customFormat="1" ht="8.25">
      <c r="A48" s="398" t="s">
        <v>343</v>
      </c>
      <c r="B48" s="399"/>
      <c r="C48" s="399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9"/>
      <c r="AH48" s="399"/>
      <c r="AI48" s="399"/>
      <c r="AJ48" s="399"/>
      <c r="AK48" s="399"/>
      <c r="AL48" s="399"/>
      <c r="AM48" s="400"/>
      <c r="AN48" s="446" t="s">
        <v>1</v>
      </c>
      <c r="AO48" s="447"/>
      <c r="AP48" s="447"/>
      <c r="AQ48" s="447"/>
      <c r="AR48" s="447"/>
      <c r="AS48" s="447"/>
      <c r="AT48" s="447"/>
      <c r="AU48" s="448"/>
      <c r="AV48" s="449" t="s">
        <v>344</v>
      </c>
      <c r="AW48" s="450"/>
      <c r="AX48" s="450"/>
      <c r="AY48" s="450"/>
      <c r="AZ48" s="450"/>
      <c r="BA48" s="451"/>
      <c r="BB48" s="452">
        <v>37848</v>
      </c>
      <c r="BC48" s="453"/>
      <c r="BD48" s="453"/>
      <c r="BE48" s="453"/>
      <c r="BF48" s="453"/>
      <c r="BG48" s="453"/>
      <c r="BH48" s="453"/>
      <c r="BI48" s="453"/>
      <c r="BJ48" s="454"/>
      <c r="BK48" s="452">
        <v>37848</v>
      </c>
      <c r="BL48" s="453"/>
      <c r="BM48" s="453"/>
      <c r="BN48" s="453"/>
      <c r="BO48" s="453"/>
      <c r="BP48" s="453"/>
      <c r="BQ48" s="453"/>
      <c r="BR48" s="453"/>
      <c r="BS48" s="454"/>
      <c r="BT48" s="452">
        <v>2354.40107</v>
      </c>
      <c r="BU48" s="453"/>
      <c r="BV48" s="453"/>
      <c r="BW48" s="453"/>
      <c r="BX48" s="453"/>
      <c r="BY48" s="453"/>
      <c r="BZ48" s="454"/>
      <c r="CA48" s="452">
        <v>0</v>
      </c>
      <c r="CB48" s="453"/>
      <c r="CC48" s="453"/>
      <c r="CD48" s="453"/>
      <c r="CE48" s="453"/>
      <c r="CF48" s="453"/>
      <c r="CG48" s="454"/>
      <c r="CH48" s="410">
        <v>2354.40107</v>
      </c>
      <c r="CI48" s="411"/>
      <c r="CJ48" s="411"/>
      <c r="CK48" s="411"/>
      <c r="CL48" s="411"/>
      <c r="CM48" s="411"/>
      <c r="CN48" s="412"/>
      <c r="CO48" s="452">
        <v>35493.59892</v>
      </c>
      <c r="CP48" s="453"/>
      <c r="CQ48" s="453"/>
      <c r="CR48" s="453"/>
      <c r="CS48" s="453"/>
      <c r="CT48" s="453"/>
      <c r="CU48" s="454"/>
      <c r="CV48" s="452">
        <v>50619</v>
      </c>
      <c r="CW48" s="453"/>
      <c r="CX48" s="453"/>
      <c r="CY48" s="453"/>
      <c r="CZ48" s="453"/>
      <c r="DA48" s="453"/>
      <c r="DB48" s="453"/>
      <c r="DC48" s="453"/>
      <c r="DD48" s="454"/>
      <c r="DE48" s="452">
        <v>50619</v>
      </c>
      <c r="DF48" s="453"/>
      <c r="DG48" s="453"/>
      <c r="DH48" s="453"/>
      <c r="DI48" s="453"/>
      <c r="DJ48" s="453"/>
      <c r="DK48" s="453"/>
      <c r="DL48" s="453"/>
      <c r="DM48" s="454"/>
      <c r="DN48" s="452">
        <v>2464.49687</v>
      </c>
      <c r="DO48" s="453"/>
      <c r="DP48" s="453"/>
      <c r="DQ48" s="453"/>
      <c r="DR48" s="453"/>
      <c r="DS48" s="453"/>
      <c r="DT48" s="454"/>
      <c r="DU48" s="452">
        <v>932.87695</v>
      </c>
      <c r="DV48" s="453"/>
      <c r="DW48" s="453"/>
      <c r="DX48" s="453"/>
      <c r="DY48" s="453"/>
      <c r="DZ48" s="453"/>
      <c r="EA48" s="454"/>
      <c r="EB48" s="452">
        <v>3397.37383</v>
      </c>
      <c r="EC48" s="453"/>
      <c r="ED48" s="453"/>
      <c r="EE48" s="453"/>
      <c r="EF48" s="453"/>
      <c r="EG48" s="453"/>
      <c r="EH48" s="454"/>
      <c r="EI48" s="452">
        <v>47221.62616</v>
      </c>
      <c r="EJ48" s="453"/>
      <c r="EK48" s="453"/>
      <c r="EL48" s="453"/>
      <c r="EM48" s="453"/>
      <c r="EN48" s="453"/>
      <c r="EO48" s="454"/>
      <c r="EP48" s="455"/>
      <c r="EQ48" s="456"/>
      <c r="ER48" s="456"/>
      <c r="ES48" s="456"/>
      <c r="ET48" s="456"/>
      <c r="EU48" s="456"/>
      <c r="EV48" s="456"/>
      <c r="EW48" s="456"/>
      <c r="EX48" s="456"/>
      <c r="EY48" s="457"/>
    </row>
    <row r="49" spans="1:155" s="127" customFormat="1" ht="9.75">
      <c r="A49" s="470" t="s">
        <v>345</v>
      </c>
      <c r="B49" s="471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  <c r="AI49" s="471"/>
      <c r="AJ49" s="471"/>
      <c r="AK49" s="471"/>
      <c r="AL49" s="471"/>
      <c r="AM49" s="471"/>
      <c r="AN49" s="471"/>
      <c r="AO49" s="471"/>
      <c r="AP49" s="471"/>
      <c r="AQ49" s="471"/>
      <c r="AR49" s="471"/>
      <c r="AS49" s="471"/>
      <c r="AT49" s="471"/>
      <c r="AU49" s="471"/>
      <c r="AV49" s="471"/>
      <c r="AW49" s="471"/>
      <c r="AX49" s="471"/>
      <c r="AY49" s="471"/>
      <c r="AZ49" s="471"/>
      <c r="BA49" s="471"/>
      <c r="BB49" s="471"/>
      <c r="BC49" s="471"/>
      <c r="BD49" s="471"/>
      <c r="BE49" s="471"/>
      <c r="BF49" s="471"/>
      <c r="BG49" s="471"/>
      <c r="BH49" s="471"/>
      <c r="BI49" s="471"/>
      <c r="BJ49" s="471"/>
      <c r="BK49" s="471"/>
      <c r="BL49" s="471"/>
      <c r="BM49" s="471"/>
      <c r="BN49" s="471"/>
      <c r="BO49" s="471"/>
      <c r="BP49" s="471"/>
      <c r="BQ49" s="471"/>
      <c r="BR49" s="471"/>
      <c r="BS49" s="471"/>
      <c r="BT49" s="471"/>
      <c r="BU49" s="471"/>
      <c r="BV49" s="471"/>
      <c r="BW49" s="471"/>
      <c r="BX49" s="471"/>
      <c r="BY49" s="471"/>
      <c r="BZ49" s="471"/>
      <c r="CA49" s="471"/>
      <c r="CB49" s="471"/>
      <c r="CC49" s="471"/>
      <c r="CD49" s="471"/>
      <c r="CE49" s="471"/>
      <c r="CF49" s="471"/>
      <c r="CG49" s="471"/>
      <c r="CH49" s="471"/>
      <c r="CI49" s="471"/>
      <c r="CJ49" s="471"/>
      <c r="CK49" s="471"/>
      <c r="CL49" s="471"/>
      <c r="CM49" s="471"/>
      <c r="CN49" s="471"/>
      <c r="CO49" s="471"/>
      <c r="CP49" s="471"/>
      <c r="CQ49" s="471"/>
      <c r="CR49" s="471"/>
      <c r="CS49" s="471"/>
      <c r="CT49" s="471"/>
      <c r="CU49" s="471"/>
      <c r="CV49" s="471"/>
      <c r="CW49" s="471"/>
      <c r="CX49" s="471"/>
      <c r="CY49" s="471"/>
      <c r="CZ49" s="471"/>
      <c r="DA49" s="471"/>
      <c r="DB49" s="471"/>
      <c r="DC49" s="471"/>
      <c r="DD49" s="471"/>
      <c r="DE49" s="471"/>
      <c r="DF49" s="471"/>
      <c r="DG49" s="471"/>
      <c r="DH49" s="471"/>
      <c r="DI49" s="471"/>
      <c r="DJ49" s="471"/>
      <c r="DK49" s="471"/>
      <c r="DL49" s="471"/>
      <c r="DM49" s="471"/>
      <c r="DN49" s="471"/>
      <c r="DO49" s="471"/>
      <c r="DP49" s="471"/>
      <c r="DQ49" s="471"/>
      <c r="DR49" s="471"/>
      <c r="DS49" s="471"/>
      <c r="DT49" s="471"/>
      <c r="DU49" s="471"/>
      <c r="DV49" s="471"/>
      <c r="DW49" s="471"/>
      <c r="DX49" s="471"/>
      <c r="DY49" s="471"/>
      <c r="DZ49" s="471"/>
      <c r="EA49" s="471"/>
      <c r="EB49" s="471"/>
      <c r="EC49" s="471"/>
      <c r="ED49" s="471"/>
      <c r="EE49" s="471"/>
      <c r="EF49" s="471"/>
      <c r="EG49" s="471"/>
      <c r="EH49" s="471"/>
      <c r="EI49" s="471"/>
      <c r="EJ49" s="471"/>
      <c r="EK49" s="471"/>
      <c r="EL49" s="471"/>
      <c r="EM49" s="471"/>
      <c r="EN49" s="471"/>
      <c r="EO49" s="471"/>
      <c r="EP49" s="471"/>
      <c r="EQ49" s="471"/>
      <c r="ER49" s="471"/>
      <c r="ES49" s="471"/>
      <c r="ET49" s="471"/>
      <c r="EU49" s="471"/>
      <c r="EV49" s="471"/>
      <c r="EW49" s="471"/>
      <c r="EX49" s="471"/>
      <c r="EY49" s="472"/>
    </row>
    <row r="50" spans="1:155" s="126" customFormat="1" ht="8.25">
      <c r="A50" s="398" t="s">
        <v>346</v>
      </c>
      <c r="B50" s="399"/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  <c r="AK50" s="399"/>
      <c r="AL50" s="399"/>
      <c r="AM50" s="400"/>
      <c r="AN50" s="401" t="s">
        <v>1</v>
      </c>
      <c r="AO50" s="402"/>
      <c r="AP50" s="402"/>
      <c r="AQ50" s="402"/>
      <c r="AR50" s="402"/>
      <c r="AS50" s="402"/>
      <c r="AT50" s="402"/>
      <c r="AU50" s="403"/>
      <c r="AV50" s="404" t="s">
        <v>347</v>
      </c>
      <c r="AW50" s="405"/>
      <c r="AX50" s="405"/>
      <c r="AY50" s="405"/>
      <c r="AZ50" s="405"/>
      <c r="BA50" s="406"/>
      <c r="BB50" s="407">
        <v>2571475.8300000005</v>
      </c>
      <c r="BC50" s="408"/>
      <c r="BD50" s="408"/>
      <c r="BE50" s="408"/>
      <c r="BF50" s="408"/>
      <c r="BG50" s="408"/>
      <c r="BH50" s="408"/>
      <c r="BI50" s="408"/>
      <c r="BJ50" s="409"/>
      <c r="BK50" s="407">
        <v>2571475.8300000005</v>
      </c>
      <c r="BL50" s="408"/>
      <c r="BM50" s="408"/>
      <c r="BN50" s="408"/>
      <c r="BO50" s="408"/>
      <c r="BP50" s="408"/>
      <c r="BQ50" s="408"/>
      <c r="BR50" s="408"/>
      <c r="BS50" s="409"/>
      <c r="BT50" s="407">
        <v>229929.32308</v>
      </c>
      <c r="BU50" s="408"/>
      <c r="BV50" s="408"/>
      <c r="BW50" s="408"/>
      <c r="BX50" s="408"/>
      <c r="BY50" s="408"/>
      <c r="BZ50" s="409"/>
      <c r="CA50" s="407">
        <v>531.15113</v>
      </c>
      <c r="CB50" s="408"/>
      <c r="CC50" s="408"/>
      <c r="CD50" s="408"/>
      <c r="CE50" s="408"/>
      <c r="CF50" s="408"/>
      <c r="CG50" s="409"/>
      <c r="CH50" s="410">
        <v>230460.47421</v>
      </c>
      <c r="CI50" s="411"/>
      <c r="CJ50" s="411"/>
      <c r="CK50" s="411"/>
      <c r="CL50" s="411"/>
      <c r="CM50" s="411"/>
      <c r="CN50" s="412"/>
      <c r="CO50" s="407">
        <v>2341015.35578</v>
      </c>
      <c r="CP50" s="408"/>
      <c r="CQ50" s="408"/>
      <c r="CR50" s="408"/>
      <c r="CS50" s="408"/>
      <c r="CT50" s="408"/>
      <c r="CU50" s="409"/>
      <c r="CV50" s="407">
        <v>2534797.6999999997</v>
      </c>
      <c r="CW50" s="408"/>
      <c r="CX50" s="408"/>
      <c r="CY50" s="408"/>
      <c r="CZ50" s="408"/>
      <c r="DA50" s="408"/>
      <c r="DB50" s="408"/>
      <c r="DC50" s="408"/>
      <c r="DD50" s="409"/>
      <c r="DE50" s="407">
        <v>2534797.6999999997</v>
      </c>
      <c r="DF50" s="408"/>
      <c r="DG50" s="408"/>
      <c r="DH50" s="408"/>
      <c r="DI50" s="408"/>
      <c r="DJ50" s="408"/>
      <c r="DK50" s="408"/>
      <c r="DL50" s="408"/>
      <c r="DM50" s="409"/>
      <c r="DN50" s="407">
        <v>219983.1894</v>
      </c>
      <c r="DO50" s="408"/>
      <c r="DP50" s="408"/>
      <c r="DQ50" s="408"/>
      <c r="DR50" s="408"/>
      <c r="DS50" s="408"/>
      <c r="DT50" s="409"/>
      <c r="DU50" s="407">
        <v>497.70371</v>
      </c>
      <c r="DV50" s="408"/>
      <c r="DW50" s="408"/>
      <c r="DX50" s="408"/>
      <c r="DY50" s="408"/>
      <c r="DZ50" s="408"/>
      <c r="EA50" s="409"/>
      <c r="EB50" s="407">
        <v>220480.89311</v>
      </c>
      <c r="EC50" s="408"/>
      <c r="ED50" s="408"/>
      <c r="EE50" s="408"/>
      <c r="EF50" s="408"/>
      <c r="EG50" s="408"/>
      <c r="EH50" s="409"/>
      <c r="EI50" s="407">
        <v>2314316.8068899997</v>
      </c>
      <c r="EJ50" s="408"/>
      <c r="EK50" s="408"/>
      <c r="EL50" s="408"/>
      <c r="EM50" s="408"/>
      <c r="EN50" s="408"/>
      <c r="EO50" s="409"/>
      <c r="EP50" s="440"/>
      <c r="EQ50" s="441"/>
      <c r="ER50" s="441"/>
      <c r="ES50" s="441"/>
      <c r="ET50" s="441"/>
      <c r="EU50" s="441"/>
      <c r="EV50" s="441"/>
      <c r="EW50" s="441"/>
      <c r="EX50" s="441"/>
      <c r="EY50" s="442"/>
    </row>
    <row r="51" spans="1:155" s="126" customFormat="1" ht="8.25">
      <c r="A51" s="398" t="s">
        <v>348</v>
      </c>
      <c r="B51" s="399"/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  <c r="AJ51" s="399"/>
      <c r="AK51" s="399"/>
      <c r="AL51" s="399"/>
      <c r="AM51" s="400"/>
      <c r="AN51" s="401" t="s">
        <v>1</v>
      </c>
      <c r="AO51" s="402"/>
      <c r="AP51" s="402"/>
      <c r="AQ51" s="402"/>
      <c r="AR51" s="402"/>
      <c r="AS51" s="402"/>
      <c r="AT51" s="402"/>
      <c r="AU51" s="403"/>
      <c r="AV51" s="404" t="s">
        <v>349</v>
      </c>
      <c r="AW51" s="405"/>
      <c r="AX51" s="405"/>
      <c r="AY51" s="405"/>
      <c r="AZ51" s="405"/>
      <c r="BA51" s="406"/>
      <c r="BB51" s="407">
        <v>2006073.9899999998</v>
      </c>
      <c r="BC51" s="408"/>
      <c r="BD51" s="408"/>
      <c r="BE51" s="408"/>
      <c r="BF51" s="408"/>
      <c r="BG51" s="408"/>
      <c r="BH51" s="408"/>
      <c r="BI51" s="408"/>
      <c r="BJ51" s="409"/>
      <c r="BK51" s="407">
        <v>2006073.9899999998</v>
      </c>
      <c r="BL51" s="408"/>
      <c r="BM51" s="408"/>
      <c r="BN51" s="408"/>
      <c r="BO51" s="408"/>
      <c r="BP51" s="408"/>
      <c r="BQ51" s="408"/>
      <c r="BR51" s="408"/>
      <c r="BS51" s="409"/>
      <c r="BT51" s="407">
        <v>38857.27691</v>
      </c>
      <c r="BU51" s="408"/>
      <c r="BV51" s="408"/>
      <c r="BW51" s="408"/>
      <c r="BX51" s="408"/>
      <c r="BY51" s="408"/>
      <c r="BZ51" s="409"/>
      <c r="CA51" s="407">
        <v>652.84887</v>
      </c>
      <c r="CB51" s="408"/>
      <c r="CC51" s="408"/>
      <c r="CD51" s="408"/>
      <c r="CE51" s="408"/>
      <c r="CF51" s="408"/>
      <c r="CG51" s="409"/>
      <c r="CH51" s="410">
        <v>39510.12578</v>
      </c>
      <c r="CI51" s="411"/>
      <c r="CJ51" s="411"/>
      <c r="CK51" s="411"/>
      <c r="CL51" s="411"/>
      <c r="CM51" s="411"/>
      <c r="CN51" s="412"/>
      <c r="CO51" s="407">
        <v>1966563.86421</v>
      </c>
      <c r="CP51" s="408"/>
      <c r="CQ51" s="408"/>
      <c r="CR51" s="408"/>
      <c r="CS51" s="408"/>
      <c r="CT51" s="408"/>
      <c r="CU51" s="409"/>
      <c r="CV51" s="407">
        <v>2012623.8199999998</v>
      </c>
      <c r="CW51" s="408"/>
      <c r="CX51" s="408"/>
      <c r="CY51" s="408"/>
      <c r="CZ51" s="408"/>
      <c r="DA51" s="408"/>
      <c r="DB51" s="408"/>
      <c r="DC51" s="408"/>
      <c r="DD51" s="409"/>
      <c r="DE51" s="407">
        <v>2012623.8199999998</v>
      </c>
      <c r="DF51" s="408"/>
      <c r="DG51" s="408"/>
      <c r="DH51" s="408"/>
      <c r="DI51" s="408"/>
      <c r="DJ51" s="408"/>
      <c r="DK51" s="408"/>
      <c r="DL51" s="408"/>
      <c r="DM51" s="409"/>
      <c r="DN51" s="407">
        <v>39766.9106</v>
      </c>
      <c r="DO51" s="408"/>
      <c r="DP51" s="408"/>
      <c r="DQ51" s="408"/>
      <c r="DR51" s="408"/>
      <c r="DS51" s="408"/>
      <c r="DT51" s="409"/>
      <c r="DU51" s="407">
        <v>348.45083</v>
      </c>
      <c r="DV51" s="408"/>
      <c r="DW51" s="408"/>
      <c r="DX51" s="408"/>
      <c r="DY51" s="408"/>
      <c r="DZ51" s="408"/>
      <c r="EA51" s="409"/>
      <c r="EB51" s="407">
        <v>40115.36143</v>
      </c>
      <c r="EC51" s="408"/>
      <c r="ED51" s="408"/>
      <c r="EE51" s="408"/>
      <c r="EF51" s="408"/>
      <c r="EG51" s="408"/>
      <c r="EH51" s="409"/>
      <c r="EI51" s="452">
        <v>1972508.45856</v>
      </c>
      <c r="EJ51" s="453"/>
      <c r="EK51" s="453"/>
      <c r="EL51" s="453"/>
      <c r="EM51" s="453"/>
      <c r="EN51" s="453"/>
      <c r="EO51" s="454"/>
      <c r="EP51" s="440"/>
      <c r="EQ51" s="441"/>
      <c r="ER51" s="441"/>
      <c r="ES51" s="441"/>
      <c r="ET51" s="441"/>
      <c r="EU51" s="441"/>
      <c r="EV51" s="441"/>
      <c r="EW51" s="441"/>
      <c r="EX51" s="441"/>
      <c r="EY51" s="442"/>
    </row>
    <row r="52" spans="1:155" s="126" customFormat="1" ht="24.75" customHeight="1">
      <c r="A52" s="398" t="s">
        <v>350</v>
      </c>
      <c r="B52" s="399"/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9"/>
      <c r="AH52" s="399"/>
      <c r="AI52" s="399"/>
      <c r="AJ52" s="399"/>
      <c r="AK52" s="399"/>
      <c r="AL52" s="399"/>
      <c r="AM52" s="400"/>
      <c r="AN52" s="446" t="s">
        <v>1</v>
      </c>
      <c r="AO52" s="447"/>
      <c r="AP52" s="447"/>
      <c r="AQ52" s="447"/>
      <c r="AR52" s="447"/>
      <c r="AS52" s="447"/>
      <c r="AT52" s="447"/>
      <c r="AU52" s="448"/>
      <c r="AV52" s="449" t="s">
        <v>351</v>
      </c>
      <c r="AW52" s="450"/>
      <c r="AX52" s="450"/>
      <c r="AY52" s="450"/>
      <c r="AZ52" s="450"/>
      <c r="BA52" s="451"/>
      <c r="BB52" s="452"/>
      <c r="BC52" s="453"/>
      <c r="BD52" s="453"/>
      <c r="BE52" s="453"/>
      <c r="BF52" s="453"/>
      <c r="BG52" s="453"/>
      <c r="BH52" s="453"/>
      <c r="BI52" s="453"/>
      <c r="BJ52" s="454"/>
      <c r="BK52" s="452"/>
      <c r="BL52" s="453"/>
      <c r="BM52" s="453"/>
      <c r="BN52" s="453"/>
      <c r="BO52" s="453"/>
      <c r="BP52" s="453"/>
      <c r="BQ52" s="453"/>
      <c r="BR52" s="453"/>
      <c r="BS52" s="454"/>
      <c r="BT52" s="452"/>
      <c r="BU52" s="453"/>
      <c r="BV52" s="453"/>
      <c r="BW52" s="453"/>
      <c r="BX52" s="453"/>
      <c r="BY52" s="453"/>
      <c r="BZ52" s="454"/>
      <c r="CA52" s="452"/>
      <c r="CB52" s="453"/>
      <c r="CC52" s="453"/>
      <c r="CD52" s="453"/>
      <c r="CE52" s="453"/>
      <c r="CF52" s="453"/>
      <c r="CG52" s="454"/>
      <c r="CH52" s="478"/>
      <c r="CI52" s="479"/>
      <c r="CJ52" s="479"/>
      <c r="CK52" s="479"/>
      <c r="CL52" s="479"/>
      <c r="CM52" s="479"/>
      <c r="CN52" s="480"/>
      <c r="CO52" s="452"/>
      <c r="CP52" s="453"/>
      <c r="CQ52" s="453"/>
      <c r="CR52" s="453"/>
      <c r="CS52" s="453"/>
      <c r="CT52" s="453"/>
      <c r="CU52" s="454"/>
      <c r="CV52" s="452"/>
      <c r="CW52" s="453"/>
      <c r="CX52" s="453"/>
      <c r="CY52" s="453"/>
      <c r="CZ52" s="453"/>
      <c r="DA52" s="453"/>
      <c r="DB52" s="453"/>
      <c r="DC52" s="453"/>
      <c r="DD52" s="454"/>
      <c r="DE52" s="452"/>
      <c r="DF52" s="453"/>
      <c r="DG52" s="453"/>
      <c r="DH52" s="453"/>
      <c r="DI52" s="453"/>
      <c r="DJ52" s="453"/>
      <c r="DK52" s="453"/>
      <c r="DL52" s="453"/>
      <c r="DM52" s="454"/>
      <c r="DN52" s="452"/>
      <c r="DO52" s="453"/>
      <c r="DP52" s="453"/>
      <c r="DQ52" s="453"/>
      <c r="DR52" s="453"/>
      <c r="DS52" s="453"/>
      <c r="DT52" s="454"/>
      <c r="DU52" s="452"/>
      <c r="DV52" s="453"/>
      <c r="DW52" s="453"/>
      <c r="DX52" s="453"/>
      <c r="DY52" s="453"/>
      <c r="DZ52" s="453"/>
      <c r="EA52" s="454"/>
      <c r="EB52" s="452"/>
      <c r="EC52" s="453"/>
      <c r="ED52" s="453"/>
      <c r="EE52" s="453"/>
      <c r="EF52" s="453"/>
      <c r="EG52" s="453"/>
      <c r="EH52" s="454"/>
      <c r="EI52" s="452"/>
      <c r="EJ52" s="453"/>
      <c r="EK52" s="453"/>
      <c r="EL52" s="453"/>
      <c r="EM52" s="453"/>
      <c r="EN52" s="453"/>
      <c r="EO52" s="454"/>
      <c r="EP52" s="455"/>
      <c r="EQ52" s="456"/>
      <c r="ER52" s="456"/>
      <c r="ES52" s="456"/>
      <c r="ET52" s="456"/>
      <c r="EU52" s="456"/>
      <c r="EV52" s="456"/>
      <c r="EW52" s="456"/>
      <c r="EX52" s="456"/>
      <c r="EY52" s="457"/>
    </row>
    <row r="53" spans="1:155" s="126" customFormat="1" ht="16.5" customHeight="1">
      <c r="A53" s="398" t="s">
        <v>352</v>
      </c>
      <c r="B53" s="399"/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399"/>
      <c r="AL53" s="399"/>
      <c r="AM53" s="400"/>
      <c r="AN53" s="401" t="s">
        <v>1</v>
      </c>
      <c r="AO53" s="402"/>
      <c r="AP53" s="402"/>
      <c r="AQ53" s="402"/>
      <c r="AR53" s="402"/>
      <c r="AS53" s="402"/>
      <c r="AT53" s="402"/>
      <c r="AU53" s="403"/>
      <c r="AV53" s="404" t="s">
        <v>353</v>
      </c>
      <c r="AW53" s="405"/>
      <c r="AX53" s="405"/>
      <c r="AY53" s="405"/>
      <c r="AZ53" s="405"/>
      <c r="BA53" s="406"/>
      <c r="BB53" s="407">
        <v>56609.94</v>
      </c>
      <c r="BC53" s="408"/>
      <c r="BD53" s="408"/>
      <c r="BE53" s="408"/>
      <c r="BF53" s="408"/>
      <c r="BG53" s="408"/>
      <c r="BH53" s="408"/>
      <c r="BI53" s="408"/>
      <c r="BJ53" s="409"/>
      <c r="BK53" s="407">
        <v>56609.94</v>
      </c>
      <c r="BL53" s="408"/>
      <c r="BM53" s="408"/>
      <c r="BN53" s="408"/>
      <c r="BO53" s="408"/>
      <c r="BP53" s="408"/>
      <c r="BQ53" s="408"/>
      <c r="BR53" s="408"/>
      <c r="BS53" s="409"/>
      <c r="BT53" s="407">
        <v>9222.51</v>
      </c>
      <c r="BU53" s="408"/>
      <c r="BV53" s="408"/>
      <c r="BW53" s="408"/>
      <c r="BX53" s="408"/>
      <c r="BY53" s="408"/>
      <c r="BZ53" s="409"/>
      <c r="CA53" s="407">
        <v>0.43215</v>
      </c>
      <c r="CB53" s="408"/>
      <c r="CC53" s="408"/>
      <c r="CD53" s="408"/>
      <c r="CE53" s="408"/>
      <c r="CF53" s="408"/>
      <c r="CG53" s="409"/>
      <c r="CH53" s="410">
        <v>8697.94215</v>
      </c>
      <c r="CI53" s="411"/>
      <c r="CJ53" s="411"/>
      <c r="CK53" s="411"/>
      <c r="CL53" s="411"/>
      <c r="CM53" s="411"/>
      <c r="CN53" s="412"/>
      <c r="CO53" s="407">
        <v>47911.99785</v>
      </c>
      <c r="CP53" s="408"/>
      <c r="CQ53" s="408"/>
      <c r="CR53" s="408"/>
      <c r="CS53" s="408"/>
      <c r="CT53" s="408"/>
      <c r="CU53" s="409"/>
      <c r="CV53" s="407">
        <v>27337.34</v>
      </c>
      <c r="CW53" s="408"/>
      <c r="CX53" s="408"/>
      <c r="CY53" s="408"/>
      <c r="CZ53" s="408"/>
      <c r="DA53" s="408"/>
      <c r="DB53" s="408"/>
      <c r="DC53" s="408"/>
      <c r="DD53" s="409"/>
      <c r="DE53" s="407">
        <v>27337.34</v>
      </c>
      <c r="DF53" s="408"/>
      <c r="DG53" s="408"/>
      <c r="DH53" s="408"/>
      <c r="DI53" s="408"/>
      <c r="DJ53" s="408"/>
      <c r="DK53" s="408"/>
      <c r="DL53" s="408"/>
      <c r="DM53" s="409"/>
      <c r="DN53" s="407">
        <v>1095.26</v>
      </c>
      <c r="DO53" s="408"/>
      <c r="DP53" s="408"/>
      <c r="DQ53" s="408"/>
      <c r="DR53" s="408"/>
      <c r="DS53" s="408"/>
      <c r="DT53" s="409"/>
      <c r="DU53" s="407">
        <v>0.0309</v>
      </c>
      <c r="DV53" s="408"/>
      <c r="DW53" s="408"/>
      <c r="DX53" s="408"/>
      <c r="DY53" s="408"/>
      <c r="DZ53" s="408"/>
      <c r="EA53" s="409"/>
      <c r="EB53" s="407">
        <v>588.2909</v>
      </c>
      <c r="EC53" s="408"/>
      <c r="ED53" s="408"/>
      <c r="EE53" s="408"/>
      <c r="EF53" s="408"/>
      <c r="EG53" s="408"/>
      <c r="EH53" s="409"/>
      <c r="EI53" s="407">
        <v>26749.0491</v>
      </c>
      <c r="EJ53" s="408"/>
      <c r="EK53" s="408"/>
      <c r="EL53" s="408"/>
      <c r="EM53" s="408"/>
      <c r="EN53" s="408"/>
      <c r="EO53" s="409"/>
      <c r="EP53" s="440"/>
      <c r="EQ53" s="441"/>
      <c r="ER53" s="441"/>
      <c r="ES53" s="441"/>
      <c r="ET53" s="441"/>
      <c r="EU53" s="441"/>
      <c r="EV53" s="441"/>
      <c r="EW53" s="441"/>
      <c r="EX53" s="441"/>
      <c r="EY53" s="442"/>
    </row>
    <row r="54" spans="1:155" s="126" customFormat="1" ht="7.5" customHeight="1">
      <c r="A54" s="431" t="s">
        <v>354</v>
      </c>
      <c r="B54" s="432"/>
      <c r="C54" s="432"/>
      <c r="D54" s="432"/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2"/>
      <c r="S54" s="432"/>
      <c r="T54" s="432"/>
      <c r="U54" s="432"/>
      <c r="V54" s="432"/>
      <c r="W54" s="432"/>
      <c r="X54" s="432"/>
      <c r="Y54" s="432"/>
      <c r="Z54" s="432"/>
      <c r="AA54" s="432"/>
      <c r="AB54" s="432"/>
      <c r="AC54" s="432"/>
      <c r="AD54" s="432"/>
      <c r="AE54" s="432"/>
      <c r="AF54" s="432"/>
      <c r="AG54" s="432"/>
      <c r="AH54" s="432"/>
      <c r="AI54" s="432"/>
      <c r="AJ54" s="432"/>
      <c r="AK54" s="432"/>
      <c r="AL54" s="432"/>
      <c r="AM54" s="433"/>
      <c r="AN54" s="401" t="s">
        <v>1</v>
      </c>
      <c r="AO54" s="402"/>
      <c r="AP54" s="402"/>
      <c r="AQ54" s="402"/>
      <c r="AR54" s="402"/>
      <c r="AS54" s="402"/>
      <c r="AT54" s="402"/>
      <c r="AU54" s="403"/>
      <c r="AV54" s="404"/>
      <c r="AW54" s="405"/>
      <c r="AX54" s="405"/>
      <c r="AY54" s="405"/>
      <c r="AZ54" s="405"/>
      <c r="BA54" s="406"/>
      <c r="BB54" s="407"/>
      <c r="BC54" s="408"/>
      <c r="BD54" s="408"/>
      <c r="BE54" s="408"/>
      <c r="BF54" s="408"/>
      <c r="BG54" s="408"/>
      <c r="BH54" s="408"/>
      <c r="BI54" s="408"/>
      <c r="BJ54" s="409"/>
      <c r="BK54" s="407"/>
      <c r="BL54" s="408"/>
      <c r="BM54" s="408"/>
      <c r="BN54" s="408"/>
      <c r="BO54" s="408"/>
      <c r="BP54" s="408"/>
      <c r="BQ54" s="408"/>
      <c r="BR54" s="408"/>
      <c r="BS54" s="409"/>
      <c r="BT54" s="407"/>
      <c r="BU54" s="408"/>
      <c r="BV54" s="408"/>
      <c r="BW54" s="408"/>
      <c r="BX54" s="408"/>
      <c r="BY54" s="408"/>
      <c r="BZ54" s="409"/>
      <c r="CA54" s="407"/>
      <c r="CB54" s="408"/>
      <c r="CC54" s="408"/>
      <c r="CD54" s="408"/>
      <c r="CE54" s="408"/>
      <c r="CF54" s="408"/>
      <c r="CG54" s="409"/>
      <c r="CH54" s="410"/>
      <c r="CI54" s="411"/>
      <c r="CJ54" s="411"/>
      <c r="CK54" s="411"/>
      <c r="CL54" s="411"/>
      <c r="CM54" s="411"/>
      <c r="CN54" s="412"/>
      <c r="CO54" s="407"/>
      <c r="CP54" s="408"/>
      <c r="CQ54" s="408"/>
      <c r="CR54" s="408"/>
      <c r="CS54" s="408"/>
      <c r="CT54" s="408"/>
      <c r="CU54" s="409"/>
      <c r="CV54" s="407"/>
      <c r="CW54" s="408"/>
      <c r="CX54" s="408"/>
      <c r="CY54" s="408"/>
      <c r="CZ54" s="408"/>
      <c r="DA54" s="408"/>
      <c r="DB54" s="408"/>
      <c r="DC54" s="408"/>
      <c r="DD54" s="409"/>
      <c r="DE54" s="407"/>
      <c r="DF54" s="408"/>
      <c r="DG54" s="408"/>
      <c r="DH54" s="408"/>
      <c r="DI54" s="408"/>
      <c r="DJ54" s="408"/>
      <c r="DK54" s="408"/>
      <c r="DL54" s="408"/>
      <c r="DM54" s="409"/>
      <c r="DN54" s="407"/>
      <c r="DO54" s="408"/>
      <c r="DP54" s="408"/>
      <c r="DQ54" s="408"/>
      <c r="DR54" s="408"/>
      <c r="DS54" s="408"/>
      <c r="DT54" s="409"/>
      <c r="DU54" s="407"/>
      <c r="DV54" s="408"/>
      <c r="DW54" s="408"/>
      <c r="DX54" s="408"/>
      <c r="DY54" s="408"/>
      <c r="DZ54" s="408"/>
      <c r="EA54" s="409"/>
      <c r="EB54" s="407"/>
      <c r="EC54" s="408"/>
      <c r="ED54" s="408"/>
      <c r="EE54" s="408"/>
      <c r="EF54" s="408"/>
      <c r="EG54" s="408"/>
      <c r="EH54" s="409"/>
      <c r="EI54" s="407"/>
      <c r="EJ54" s="408"/>
      <c r="EK54" s="408"/>
      <c r="EL54" s="408"/>
      <c r="EM54" s="408"/>
      <c r="EN54" s="408"/>
      <c r="EO54" s="409"/>
      <c r="EP54" s="440"/>
      <c r="EQ54" s="441"/>
      <c r="ER54" s="441"/>
      <c r="ES54" s="441"/>
      <c r="ET54" s="441"/>
      <c r="EU54" s="441"/>
      <c r="EV54" s="441"/>
      <c r="EW54" s="441"/>
      <c r="EX54" s="441"/>
      <c r="EY54" s="442"/>
    </row>
    <row r="55" spans="1:155" s="126" customFormat="1" ht="8.25">
      <c r="A55" s="431" t="s">
        <v>355</v>
      </c>
      <c r="B55" s="432"/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  <c r="U55" s="432"/>
      <c r="V55" s="432"/>
      <c r="W55" s="432"/>
      <c r="X55" s="432"/>
      <c r="Y55" s="432"/>
      <c r="Z55" s="432"/>
      <c r="AA55" s="432"/>
      <c r="AB55" s="432"/>
      <c r="AC55" s="432"/>
      <c r="AD55" s="432"/>
      <c r="AE55" s="432"/>
      <c r="AF55" s="432"/>
      <c r="AG55" s="432"/>
      <c r="AH55" s="432"/>
      <c r="AI55" s="432"/>
      <c r="AJ55" s="432"/>
      <c r="AK55" s="432"/>
      <c r="AL55" s="432"/>
      <c r="AM55" s="433"/>
      <c r="AN55" s="401" t="s">
        <v>1</v>
      </c>
      <c r="AO55" s="402"/>
      <c r="AP55" s="402"/>
      <c r="AQ55" s="402"/>
      <c r="AR55" s="402"/>
      <c r="AS55" s="402"/>
      <c r="AT55" s="402"/>
      <c r="AU55" s="403"/>
      <c r="AV55" s="404"/>
      <c r="AW55" s="405"/>
      <c r="AX55" s="405"/>
      <c r="AY55" s="405"/>
      <c r="AZ55" s="405"/>
      <c r="BA55" s="406"/>
      <c r="BB55" s="407"/>
      <c r="BC55" s="408"/>
      <c r="BD55" s="408"/>
      <c r="BE55" s="408"/>
      <c r="BF55" s="408"/>
      <c r="BG55" s="408"/>
      <c r="BH55" s="408"/>
      <c r="BI55" s="408"/>
      <c r="BJ55" s="409"/>
      <c r="BK55" s="407"/>
      <c r="BL55" s="408"/>
      <c r="BM55" s="408"/>
      <c r="BN55" s="408"/>
      <c r="BO55" s="408"/>
      <c r="BP55" s="408"/>
      <c r="BQ55" s="408"/>
      <c r="BR55" s="408"/>
      <c r="BS55" s="409"/>
      <c r="BT55" s="407"/>
      <c r="BU55" s="408"/>
      <c r="BV55" s="408"/>
      <c r="BW55" s="408"/>
      <c r="BX55" s="408"/>
      <c r="BY55" s="408"/>
      <c r="BZ55" s="409"/>
      <c r="CA55" s="407"/>
      <c r="CB55" s="408"/>
      <c r="CC55" s="408"/>
      <c r="CD55" s="408"/>
      <c r="CE55" s="408"/>
      <c r="CF55" s="408"/>
      <c r="CG55" s="409"/>
      <c r="CH55" s="410"/>
      <c r="CI55" s="411"/>
      <c r="CJ55" s="411"/>
      <c r="CK55" s="411"/>
      <c r="CL55" s="411"/>
      <c r="CM55" s="411"/>
      <c r="CN55" s="412"/>
      <c r="CO55" s="407"/>
      <c r="CP55" s="408"/>
      <c r="CQ55" s="408"/>
      <c r="CR55" s="408"/>
      <c r="CS55" s="408"/>
      <c r="CT55" s="408"/>
      <c r="CU55" s="409"/>
      <c r="CV55" s="407"/>
      <c r="CW55" s="408"/>
      <c r="CX55" s="408"/>
      <c r="CY55" s="408"/>
      <c r="CZ55" s="408"/>
      <c r="DA55" s="408"/>
      <c r="DB55" s="408"/>
      <c r="DC55" s="408"/>
      <c r="DD55" s="409"/>
      <c r="DE55" s="407"/>
      <c r="DF55" s="408"/>
      <c r="DG55" s="408"/>
      <c r="DH55" s="408"/>
      <c r="DI55" s="408"/>
      <c r="DJ55" s="408"/>
      <c r="DK55" s="408"/>
      <c r="DL55" s="408"/>
      <c r="DM55" s="409"/>
      <c r="DN55" s="407"/>
      <c r="DO55" s="408"/>
      <c r="DP55" s="408"/>
      <c r="DQ55" s="408"/>
      <c r="DR55" s="408"/>
      <c r="DS55" s="408"/>
      <c r="DT55" s="409"/>
      <c r="DU55" s="407"/>
      <c r="DV55" s="408"/>
      <c r="DW55" s="408"/>
      <c r="DX55" s="408"/>
      <c r="DY55" s="408"/>
      <c r="DZ55" s="408"/>
      <c r="EA55" s="409"/>
      <c r="EB55" s="407"/>
      <c r="EC55" s="408"/>
      <c r="ED55" s="408"/>
      <c r="EE55" s="408"/>
      <c r="EF55" s="408"/>
      <c r="EG55" s="408"/>
      <c r="EH55" s="409"/>
      <c r="EI55" s="407"/>
      <c r="EJ55" s="408"/>
      <c r="EK55" s="408"/>
      <c r="EL55" s="408"/>
      <c r="EM55" s="408"/>
      <c r="EN55" s="408"/>
      <c r="EO55" s="409"/>
      <c r="EP55" s="440"/>
      <c r="EQ55" s="441"/>
      <c r="ER55" s="441"/>
      <c r="ES55" s="441"/>
      <c r="ET55" s="441"/>
      <c r="EU55" s="441"/>
      <c r="EV55" s="441"/>
      <c r="EW55" s="441"/>
      <c r="EX55" s="441"/>
      <c r="EY55" s="442"/>
    </row>
    <row r="56" spans="1:155" s="126" customFormat="1" ht="16.5" customHeight="1">
      <c r="A56" s="431" t="s">
        <v>356</v>
      </c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32"/>
      <c r="T56" s="432"/>
      <c r="U56" s="432"/>
      <c r="V56" s="432"/>
      <c r="W56" s="432"/>
      <c r="X56" s="432"/>
      <c r="Y56" s="432"/>
      <c r="Z56" s="432"/>
      <c r="AA56" s="432"/>
      <c r="AB56" s="432"/>
      <c r="AC56" s="432"/>
      <c r="AD56" s="432"/>
      <c r="AE56" s="432"/>
      <c r="AF56" s="432"/>
      <c r="AG56" s="432"/>
      <c r="AH56" s="432"/>
      <c r="AI56" s="432"/>
      <c r="AJ56" s="432"/>
      <c r="AK56" s="432"/>
      <c r="AL56" s="432"/>
      <c r="AM56" s="433"/>
      <c r="AN56" s="446" t="s">
        <v>1</v>
      </c>
      <c r="AO56" s="447"/>
      <c r="AP56" s="447"/>
      <c r="AQ56" s="447"/>
      <c r="AR56" s="447"/>
      <c r="AS56" s="447"/>
      <c r="AT56" s="447"/>
      <c r="AU56" s="448"/>
      <c r="AV56" s="449"/>
      <c r="AW56" s="450"/>
      <c r="AX56" s="450"/>
      <c r="AY56" s="450"/>
      <c r="AZ56" s="450"/>
      <c r="BA56" s="451"/>
      <c r="BB56" s="452">
        <v>56609.94</v>
      </c>
      <c r="BC56" s="453"/>
      <c r="BD56" s="453"/>
      <c r="BE56" s="453"/>
      <c r="BF56" s="453"/>
      <c r="BG56" s="453"/>
      <c r="BH56" s="453"/>
      <c r="BI56" s="453"/>
      <c r="BJ56" s="454"/>
      <c r="BK56" s="452">
        <v>56609.94</v>
      </c>
      <c r="BL56" s="453"/>
      <c r="BM56" s="453"/>
      <c r="BN56" s="453"/>
      <c r="BO56" s="453"/>
      <c r="BP56" s="453"/>
      <c r="BQ56" s="453"/>
      <c r="BR56" s="453"/>
      <c r="BS56" s="454"/>
      <c r="BT56" s="452">
        <v>8697.51</v>
      </c>
      <c r="BU56" s="453"/>
      <c r="BV56" s="453"/>
      <c r="BW56" s="453"/>
      <c r="BX56" s="453"/>
      <c r="BY56" s="453"/>
      <c r="BZ56" s="454"/>
      <c r="CA56" s="452">
        <v>0.43215</v>
      </c>
      <c r="CB56" s="453"/>
      <c r="CC56" s="453"/>
      <c r="CD56" s="453"/>
      <c r="CE56" s="453"/>
      <c r="CF56" s="453"/>
      <c r="CG56" s="454"/>
      <c r="CH56" s="478">
        <v>8697.94215</v>
      </c>
      <c r="CI56" s="479"/>
      <c r="CJ56" s="479"/>
      <c r="CK56" s="479"/>
      <c r="CL56" s="479"/>
      <c r="CM56" s="479"/>
      <c r="CN56" s="480"/>
      <c r="CO56" s="452">
        <v>47911.99785</v>
      </c>
      <c r="CP56" s="453"/>
      <c r="CQ56" s="453"/>
      <c r="CR56" s="453"/>
      <c r="CS56" s="453"/>
      <c r="CT56" s="453"/>
      <c r="CU56" s="454"/>
      <c r="CV56" s="452">
        <v>27337.34</v>
      </c>
      <c r="CW56" s="453"/>
      <c r="CX56" s="453"/>
      <c r="CY56" s="453"/>
      <c r="CZ56" s="453"/>
      <c r="DA56" s="453"/>
      <c r="DB56" s="453"/>
      <c r="DC56" s="453"/>
      <c r="DD56" s="454"/>
      <c r="DE56" s="452">
        <v>27337.34</v>
      </c>
      <c r="DF56" s="453"/>
      <c r="DG56" s="453"/>
      <c r="DH56" s="453"/>
      <c r="DI56" s="453"/>
      <c r="DJ56" s="453"/>
      <c r="DK56" s="453"/>
      <c r="DL56" s="453"/>
      <c r="DM56" s="454"/>
      <c r="DN56" s="452">
        <v>588.26</v>
      </c>
      <c r="DO56" s="453"/>
      <c r="DP56" s="453"/>
      <c r="DQ56" s="453"/>
      <c r="DR56" s="453"/>
      <c r="DS56" s="453"/>
      <c r="DT56" s="454"/>
      <c r="DU56" s="452">
        <v>0.0309</v>
      </c>
      <c r="DV56" s="453"/>
      <c r="DW56" s="453"/>
      <c r="DX56" s="453"/>
      <c r="DY56" s="453"/>
      <c r="DZ56" s="453"/>
      <c r="EA56" s="454"/>
      <c r="EB56" s="452">
        <v>588.2909</v>
      </c>
      <c r="EC56" s="453"/>
      <c r="ED56" s="453"/>
      <c r="EE56" s="453"/>
      <c r="EF56" s="453"/>
      <c r="EG56" s="453"/>
      <c r="EH56" s="454"/>
      <c r="EI56" s="452">
        <v>26749.0491</v>
      </c>
      <c r="EJ56" s="453"/>
      <c r="EK56" s="453"/>
      <c r="EL56" s="453"/>
      <c r="EM56" s="453"/>
      <c r="EN56" s="453"/>
      <c r="EO56" s="454"/>
      <c r="EP56" s="455"/>
      <c r="EQ56" s="456"/>
      <c r="ER56" s="456"/>
      <c r="ES56" s="456"/>
      <c r="ET56" s="456"/>
      <c r="EU56" s="456"/>
      <c r="EV56" s="456"/>
      <c r="EW56" s="456"/>
      <c r="EX56" s="456"/>
      <c r="EY56" s="457"/>
    </row>
    <row r="57" spans="1:155" s="126" customFormat="1" ht="7.5" customHeight="1">
      <c r="A57" s="431" t="s">
        <v>357</v>
      </c>
      <c r="B57" s="432"/>
      <c r="C57" s="432"/>
      <c r="D57" s="432"/>
      <c r="E57" s="432"/>
      <c r="F57" s="432"/>
      <c r="G57" s="432"/>
      <c r="H57" s="432"/>
      <c r="I57" s="432"/>
      <c r="J57" s="432"/>
      <c r="K57" s="432"/>
      <c r="L57" s="432"/>
      <c r="M57" s="432"/>
      <c r="N57" s="432"/>
      <c r="O57" s="432"/>
      <c r="P57" s="432"/>
      <c r="Q57" s="432"/>
      <c r="R57" s="432"/>
      <c r="S57" s="432"/>
      <c r="T57" s="432"/>
      <c r="U57" s="432"/>
      <c r="V57" s="432"/>
      <c r="W57" s="432"/>
      <c r="X57" s="432"/>
      <c r="Y57" s="432"/>
      <c r="Z57" s="432"/>
      <c r="AA57" s="432"/>
      <c r="AB57" s="432"/>
      <c r="AC57" s="432"/>
      <c r="AD57" s="432"/>
      <c r="AE57" s="432"/>
      <c r="AF57" s="432"/>
      <c r="AG57" s="432"/>
      <c r="AH57" s="432"/>
      <c r="AI57" s="432"/>
      <c r="AJ57" s="432"/>
      <c r="AK57" s="432"/>
      <c r="AL57" s="432"/>
      <c r="AM57" s="433"/>
      <c r="AN57" s="401" t="s">
        <v>1</v>
      </c>
      <c r="AO57" s="402"/>
      <c r="AP57" s="402"/>
      <c r="AQ57" s="402"/>
      <c r="AR57" s="402"/>
      <c r="AS57" s="402"/>
      <c r="AT57" s="402"/>
      <c r="AU57" s="403"/>
      <c r="AV57" s="404"/>
      <c r="AW57" s="405"/>
      <c r="AX57" s="405"/>
      <c r="AY57" s="405"/>
      <c r="AZ57" s="405"/>
      <c r="BA57" s="406"/>
      <c r="BB57" s="407"/>
      <c r="BC57" s="408"/>
      <c r="BD57" s="408"/>
      <c r="BE57" s="408"/>
      <c r="BF57" s="408"/>
      <c r="BG57" s="408"/>
      <c r="BH57" s="408"/>
      <c r="BI57" s="408"/>
      <c r="BJ57" s="409"/>
      <c r="BK57" s="407"/>
      <c r="BL57" s="408"/>
      <c r="BM57" s="408"/>
      <c r="BN57" s="408"/>
      <c r="BO57" s="408"/>
      <c r="BP57" s="408"/>
      <c r="BQ57" s="408"/>
      <c r="BR57" s="408"/>
      <c r="BS57" s="409"/>
      <c r="BT57" s="407">
        <v>525</v>
      </c>
      <c r="BU57" s="408"/>
      <c r="BV57" s="408"/>
      <c r="BW57" s="408"/>
      <c r="BX57" s="408"/>
      <c r="BY57" s="408"/>
      <c r="BZ57" s="409"/>
      <c r="CA57" s="407"/>
      <c r="CB57" s="408"/>
      <c r="CC57" s="408"/>
      <c r="CD57" s="408"/>
      <c r="CE57" s="408"/>
      <c r="CF57" s="408"/>
      <c r="CG57" s="409"/>
      <c r="CH57" s="410"/>
      <c r="CI57" s="411"/>
      <c r="CJ57" s="411"/>
      <c r="CK57" s="411"/>
      <c r="CL57" s="411"/>
      <c r="CM57" s="411"/>
      <c r="CN57" s="412"/>
      <c r="CO57" s="407"/>
      <c r="CP57" s="408"/>
      <c r="CQ57" s="408"/>
      <c r="CR57" s="408"/>
      <c r="CS57" s="408"/>
      <c r="CT57" s="408"/>
      <c r="CU57" s="409"/>
      <c r="CV57" s="407"/>
      <c r="CW57" s="408"/>
      <c r="CX57" s="408"/>
      <c r="CY57" s="408"/>
      <c r="CZ57" s="408"/>
      <c r="DA57" s="408"/>
      <c r="DB57" s="408"/>
      <c r="DC57" s="408"/>
      <c r="DD57" s="409"/>
      <c r="DE57" s="407"/>
      <c r="DF57" s="408"/>
      <c r="DG57" s="408"/>
      <c r="DH57" s="408"/>
      <c r="DI57" s="408"/>
      <c r="DJ57" s="408"/>
      <c r="DK57" s="408"/>
      <c r="DL57" s="408"/>
      <c r="DM57" s="409"/>
      <c r="DN57" s="407">
        <v>507</v>
      </c>
      <c r="DO57" s="408"/>
      <c r="DP57" s="408"/>
      <c r="DQ57" s="408"/>
      <c r="DR57" s="408"/>
      <c r="DS57" s="408"/>
      <c r="DT57" s="409"/>
      <c r="DU57" s="407"/>
      <c r="DV57" s="408"/>
      <c r="DW57" s="408"/>
      <c r="DX57" s="408"/>
      <c r="DY57" s="408"/>
      <c r="DZ57" s="408"/>
      <c r="EA57" s="409"/>
      <c r="EB57" s="407"/>
      <c r="EC57" s="408"/>
      <c r="ED57" s="408"/>
      <c r="EE57" s="408"/>
      <c r="EF57" s="408"/>
      <c r="EG57" s="408"/>
      <c r="EH57" s="409"/>
      <c r="EI57" s="407"/>
      <c r="EJ57" s="408"/>
      <c r="EK57" s="408"/>
      <c r="EL57" s="408"/>
      <c r="EM57" s="408"/>
      <c r="EN57" s="408"/>
      <c r="EO57" s="409"/>
      <c r="EP57" s="440"/>
      <c r="EQ57" s="441"/>
      <c r="ER57" s="441"/>
      <c r="ES57" s="441"/>
      <c r="ET57" s="441"/>
      <c r="EU57" s="441"/>
      <c r="EV57" s="441"/>
      <c r="EW57" s="441"/>
      <c r="EX57" s="441"/>
      <c r="EY57" s="442"/>
    </row>
    <row r="58" spans="1:155" s="126" customFormat="1" ht="24.75" customHeight="1">
      <c r="A58" s="431" t="s">
        <v>358</v>
      </c>
      <c r="B58" s="432"/>
      <c r="C58" s="432"/>
      <c r="D58" s="432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432"/>
      <c r="P58" s="432"/>
      <c r="Q58" s="432"/>
      <c r="R58" s="432"/>
      <c r="S58" s="432"/>
      <c r="T58" s="432"/>
      <c r="U58" s="432"/>
      <c r="V58" s="432"/>
      <c r="W58" s="432"/>
      <c r="X58" s="432"/>
      <c r="Y58" s="432"/>
      <c r="Z58" s="432"/>
      <c r="AA58" s="432"/>
      <c r="AB58" s="432"/>
      <c r="AC58" s="432"/>
      <c r="AD58" s="432"/>
      <c r="AE58" s="432"/>
      <c r="AF58" s="432"/>
      <c r="AG58" s="432"/>
      <c r="AH58" s="432"/>
      <c r="AI58" s="432"/>
      <c r="AJ58" s="432"/>
      <c r="AK58" s="432"/>
      <c r="AL58" s="432"/>
      <c r="AM58" s="433"/>
      <c r="AN58" s="446" t="s">
        <v>1</v>
      </c>
      <c r="AO58" s="447"/>
      <c r="AP58" s="447"/>
      <c r="AQ58" s="447"/>
      <c r="AR58" s="447"/>
      <c r="AS58" s="447"/>
      <c r="AT58" s="447"/>
      <c r="AU58" s="448"/>
      <c r="AV58" s="449" t="s">
        <v>359</v>
      </c>
      <c r="AW58" s="450"/>
      <c r="AX58" s="450"/>
      <c r="AY58" s="450"/>
      <c r="AZ58" s="450"/>
      <c r="BA58" s="451"/>
      <c r="BB58" s="452">
        <v>64269.06708</v>
      </c>
      <c r="BC58" s="453"/>
      <c r="BD58" s="453"/>
      <c r="BE58" s="453"/>
      <c r="BF58" s="453"/>
      <c r="BG58" s="453"/>
      <c r="BH58" s="453"/>
      <c r="BI58" s="453"/>
      <c r="BJ58" s="454"/>
      <c r="BK58" s="452">
        <v>64269.06708</v>
      </c>
      <c r="BL58" s="453"/>
      <c r="BM58" s="453"/>
      <c r="BN58" s="453"/>
      <c r="BO58" s="453"/>
      <c r="BP58" s="453"/>
      <c r="BQ58" s="453"/>
      <c r="BR58" s="453"/>
      <c r="BS58" s="454"/>
      <c r="BT58" s="452">
        <v>64269.06708</v>
      </c>
      <c r="BU58" s="453"/>
      <c r="BV58" s="453"/>
      <c r="BW58" s="453"/>
      <c r="BX58" s="453"/>
      <c r="BY58" s="453"/>
      <c r="BZ58" s="454"/>
      <c r="CA58" s="452">
        <v>0</v>
      </c>
      <c r="CB58" s="453"/>
      <c r="CC58" s="453"/>
      <c r="CD58" s="453"/>
      <c r="CE58" s="453"/>
      <c r="CF58" s="453"/>
      <c r="CG58" s="454"/>
      <c r="CH58" s="478">
        <v>64269.06708</v>
      </c>
      <c r="CI58" s="479"/>
      <c r="CJ58" s="479"/>
      <c r="CK58" s="479"/>
      <c r="CL58" s="479"/>
      <c r="CM58" s="479"/>
      <c r="CN58" s="480"/>
      <c r="CO58" s="452">
        <v>0</v>
      </c>
      <c r="CP58" s="453"/>
      <c r="CQ58" s="453"/>
      <c r="CR58" s="453"/>
      <c r="CS58" s="453"/>
      <c r="CT58" s="453"/>
      <c r="CU58" s="454"/>
      <c r="CV58" s="452">
        <v>66027.2126</v>
      </c>
      <c r="CW58" s="453"/>
      <c r="CX58" s="453"/>
      <c r="CY58" s="453"/>
      <c r="CZ58" s="453"/>
      <c r="DA58" s="453"/>
      <c r="DB58" s="453"/>
      <c r="DC58" s="453"/>
      <c r="DD58" s="454"/>
      <c r="DE58" s="452">
        <v>66027.2126</v>
      </c>
      <c r="DF58" s="453"/>
      <c r="DG58" s="453"/>
      <c r="DH58" s="453"/>
      <c r="DI58" s="453"/>
      <c r="DJ58" s="453"/>
      <c r="DK58" s="453"/>
      <c r="DL58" s="453"/>
      <c r="DM58" s="454"/>
      <c r="DN58" s="452">
        <v>66027.2126</v>
      </c>
      <c r="DO58" s="453"/>
      <c r="DP58" s="453"/>
      <c r="DQ58" s="453"/>
      <c r="DR58" s="453"/>
      <c r="DS58" s="453"/>
      <c r="DT58" s="454"/>
      <c r="DU58" s="452">
        <v>0</v>
      </c>
      <c r="DV58" s="453"/>
      <c r="DW58" s="453"/>
      <c r="DX58" s="453"/>
      <c r="DY58" s="453"/>
      <c r="DZ58" s="453"/>
      <c r="EA58" s="454"/>
      <c r="EB58" s="452">
        <v>66027.2126</v>
      </c>
      <c r="EC58" s="453"/>
      <c r="ED58" s="453"/>
      <c r="EE58" s="453"/>
      <c r="EF58" s="453"/>
      <c r="EG58" s="453"/>
      <c r="EH58" s="454"/>
      <c r="EI58" s="452">
        <v>0</v>
      </c>
      <c r="EJ58" s="453"/>
      <c r="EK58" s="453"/>
      <c r="EL58" s="453"/>
      <c r="EM58" s="453"/>
      <c r="EN58" s="453"/>
      <c r="EO58" s="454"/>
      <c r="EP58" s="455"/>
      <c r="EQ58" s="456"/>
      <c r="ER58" s="456"/>
      <c r="ES58" s="456"/>
      <c r="ET58" s="456"/>
      <c r="EU58" s="456"/>
      <c r="EV58" s="456"/>
      <c r="EW58" s="456"/>
      <c r="EX58" s="456"/>
      <c r="EY58" s="457"/>
    </row>
    <row r="59" ht="3" customHeight="1"/>
    <row r="60" s="118" customFormat="1" ht="7.5" customHeight="1">
      <c r="A60" s="128" t="s">
        <v>360</v>
      </c>
    </row>
    <row r="61" s="122" customFormat="1" ht="7.5" customHeight="1">
      <c r="A61" s="129" t="s">
        <v>361</v>
      </c>
    </row>
    <row r="62" s="122" customFormat="1" ht="7.5" customHeight="1">
      <c r="A62" s="129" t="s">
        <v>362</v>
      </c>
    </row>
    <row r="63" s="118" customFormat="1" ht="8.25" customHeight="1">
      <c r="A63" s="128" t="s">
        <v>363</v>
      </c>
    </row>
    <row r="64" s="122" customFormat="1" ht="8.25"/>
    <row r="65" spans="1:155" s="121" customFormat="1" ht="9" customHeight="1">
      <c r="A65" s="121" t="s">
        <v>165</v>
      </c>
      <c r="DN65" s="474"/>
      <c r="DO65" s="474"/>
      <c r="DP65" s="474"/>
      <c r="DQ65" s="474"/>
      <c r="DR65" s="474"/>
      <c r="DS65" s="474"/>
      <c r="DT65" s="474"/>
      <c r="DU65" s="474"/>
      <c r="DV65" s="474"/>
      <c r="DW65" s="474"/>
      <c r="DX65" s="474"/>
      <c r="DY65" s="474"/>
      <c r="DZ65" s="474"/>
      <c r="EA65" s="474"/>
      <c r="EB65" s="474"/>
      <c r="EC65" s="474"/>
      <c r="ED65" s="474"/>
      <c r="EE65" s="474"/>
      <c r="EF65" s="474"/>
      <c r="EG65" s="474"/>
      <c r="EH65" s="474"/>
      <c r="EJ65" s="474"/>
      <c r="EK65" s="474"/>
      <c r="EL65" s="474"/>
      <c r="EM65" s="474"/>
      <c r="EN65" s="474"/>
      <c r="EO65" s="474"/>
      <c r="EP65" s="474"/>
      <c r="EQ65" s="474"/>
      <c r="ER65" s="474"/>
      <c r="ES65" s="474"/>
      <c r="ET65" s="474"/>
      <c r="EU65" s="474"/>
      <c r="EV65" s="474"/>
      <c r="EW65" s="474"/>
      <c r="EX65" s="474"/>
      <c r="EY65" s="474"/>
    </row>
    <row r="66" spans="118:155" s="122" customFormat="1" ht="7.5" customHeight="1">
      <c r="DN66" s="475" t="s">
        <v>272</v>
      </c>
      <c r="DO66" s="475"/>
      <c r="DP66" s="475"/>
      <c r="DQ66" s="475"/>
      <c r="DR66" s="475"/>
      <c r="DS66" s="475"/>
      <c r="DT66" s="475"/>
      <c r="DU66" s="475"/>
      <c r="DV66" s="475"/>
      <c r="DW66" s="475"/>
      <c r="DX66" s="475"/>
      <c r="DY66" s="475"/>
      <c r="DZ66" s="475"/>
      <c r="EA66" s="475"/>
      <c r="EB66" s="475"/>
      <c r="EC66" s="475"/>
      <c r="ED66" s="475"/>
      <c r="EE66" s="475"/>
      <c r="EF66" s="475"/>
      <c r="EG66" s="475"/>
      <c r="EH66" s="475"/>
      <c r="EJ66" s="475" t="s">
        <v>273</v>
      </c>
      <c r="EK66" s="475"/>
      <c r="EL66" s="475"/>
      <c r="EM66" s="475"/>
      <c r="EN66" s="475"/>
      <c r="EO66" s="475"/>
      <c r="EP66" s="475"/>
      <c r="EQ66" s="475"/>
      <c r="ER66" s="475"/>
      <c r="ES66" s="475"/>
      <c r="ET66" s="475"/>
      <c r="EU66" s="475"/>
      <c r="EV66" s="475"/>
      <c r="EW66" s="475"/>
      <c r="EX66" s="475"/>
      <c r="EY66" s="475"/>
    </row>
    <row r="67" spans="1:155" s="121" customFormat="1" ht="9" customHeight="1">
      <c r="A67" s="121" t="s">
        <v>274</v>
      </c>
      <c r="DN67" s="474"/>
      <c r="DO67" s="474"/>
      <c r="DP67" s="474"/>
      <c r="DQ67" s="474"/>
      <c r="DR67" s="474"/>
      <c r="DS67" s="474"/>
      <c r="DT67" s="474"/>
      <c r="DU67" s="474"/>
      <c r="DV67" s="474"/>
      <c r="DW67" s="474"/>
      <c r="DX67" s="474"/>
      <c r="DY67" s="474"/>
      <c r="DZ67" s="474"/>
      <c r="EA67" s="474"/>
      <c r="EB67" s="474"/>
      <c r="EC67" s="474"/>
      <c r="ED67" s="474"/>
      <c r="EE67" s="474"/>
      <c r="EF67" s="474"/>
      <c r="EG67" s="474"/>
      <c r="EH67" s="474"/>
      <c r="EJ67" s="474"/>
      <c r="EK67" s="474"/>
      <c r="EL67" s="474"/>
      <c r="EM67" s="474"/>
      <c r="EN67" s="474"/>
      <c r="EO67" s="474"/>
      <c r="EP67" s="474"/>
      <c r="EQ67" s="474"/>
      <c r="ER67" s="474"/>
      <c r="ES67" s="474"/>
      <c r="ET67" s="474"/>
      <c r="EU67" s="474"/>
      <c r="EV67" s="474"/>
      <c r="EW67" s="474"/>
      <c r="EX67" s="474"/>
      <c r="EY67" s="474"/>
    </row>
    <row r="68" spans="118:155" s="122" customFormat="1" ht="8.25" customHeight="1">
      <c r="DN68" s="475" t="s">
        <v>272</v>
      </c>
      <c r="DO68" s="475"/>
      <c r="DP68" s="475"/>
      <c r="DQ68" s="475"/>
      <c r="DR68" s="475"/>
      <c r="DS68" s="475"/>
      <c r="DT68" s="475"/>
      <c r="DU68" s="475"/>
      <c r="DV68" s="475"/>
      <c r="DW68" s="475"/>
      <c r="DX68" s="475"/>
      <c r="DY68" s="475"/>
      <c r="DZ68" s="475"/>
      <c r="EA68" s="475"/>
      <c r="EB68" s="475"/>
      <c r="EC68" s="475"/>
      <c r="ED68" s="475"/>
      <c r="EE68" s="475"/>
      <c r="EF68" s="475"/>
      <c r="EG68" s="475"/>
      <c r="EH68" s="475"/>
      <c r="EJ68" s="475" t="s">
        <v>273</v>
      </c>
      <c r="EK68" s="475"/>
      <c r="EL68" s="475"/>
      <c r="EM68" s="475"/>
      <c r="EN68" s="475"/>
      <c r="EO68" s="475"/>
      <c r="EP68" s="475"/>
      <c r="EQ68" s="475"/>
      <c r="ER68" s="475"/>
      <c r="ES68" s="475"/>
      <c r="ET68" s="475"/>
      <c r="EU68" s="475"/>
      <c r="EV68" s="475"/>
      <c r="EW68" s="475"/>
      <c r="EX68" s="475"/>
      <c r="EY68" s="475"/>
    </row>
    <row r="69" ht="3" customHeight="1"/>
  </sheetData>
  <sheetProtection/>
  <mergeCells count="783">
    <mergeCell ref="DN67:EH67"/>
    <mergeCell ref="EJ67:EY67"/>
    <mergeCell ref="DN68:EH68"/>
    <mergeCell ref="EJ68:EY68"/>
    <mergeCell ref="DN65:EH65"/>
    <mergeCell ref="EJ65:EY65"/>
    <mergeCell ref="DN66:EH66"/>
    <mergeCell ref="EJ66:EY66"/>
    <mergeCell ref="EB58:EH58"/>
    <mergeCell ref="EI58:EO58"/>
    <mergeCell ref="EP58:EY58"/>
    <mergeCell ref="CH58:CN58"/>
    <mergeCell ref="CO58:CU58"/>
    <mergeCell ref="CV58:DD58"/>
    <mergeCell ref="DE58:DM58"/>
    <mergeCell ref="DN58:DT58"/>
    <mergeCell ref="DU58:EA58"/>
    <mergeCell ref="EB57:EH57"/>
    <mergeCell ref="EI57:EO57"/>
    <mergeCell ref="EP57:EY57"/>
    <mergeCell ref="A58:AM58"/>
    <mergeCell ref="AN58:AU58"/>
    <mergeCell ref="AV58:BA58"/>
    <mergeCell ref="BB58:BJ58"/>
    <mergeCell ref="BK58:BS58"/>
    <mergeCell ref="BT58:BZ58"/>
    <mergeCell ref="CA58:CG58"/>
    <mergeCell ref="CH57:CN57"/>
    <mergeCell ref="CO57:CU57"/>
    <mergeCell ref="CV57:DD57"/>
    <mergeCell ref="DE57:DM57"/>
    <mergeCell ref="DN57:DT57"/>
    <mergeCell ref="DU57:EA57"/>
    <mergeCell ref="EB56:EH56"/>
    <mergeCell ref="EI56:EO56"/>
    <mergeCell ref="EP56:EY56"/>
    <mergeCell ref="A57:AM57"/>
    <mergeCell ref="AN57:AU57"/>
    <mergeCell ref="AV57:BA57"/>
    <mergeCell ref="BB57:BJ57"/>
    <mergeCell ref="BK57:BS57"/>
    <mergeCell ref="BT57:BZ57"/>
    <mergeCell ref="CA57:CG57"/>
    <mergeCell ref="CH56:CN56"/>
    <mergeCell ref="CO56:CU56"/>
    <mergeCell ref="CV56:DD56"/>
    <mergeCell ref="DE56:DM56"/>
    <mergeCell ref="DN56:DT56"/>
    <mergeCell ref="DU56:EA56"/>
    <mergeCell ref="EB55:EH55"/>
    <mergeCell ref="EI55:EO55"/>
    <mergeCell ref="EP55:EY55"/>
    <mergeCell ref="A56:AM56"/>
    <mergeCell ref="AN56:AU56"/>
    <mergeCell ref="AV56:BA56"/>
    <mergeCell ref="BB56:BJ56"/>
    <mergeCell ref="BK56:BS56"/>
    <mergeCell ref="BT56:BZ56"/>
    <mergeCell ref="CA56:CG56"/>
    <mergeCell ref="CH55:CN55"/>
    <mergeCell ref="CO55:CU55"/>
    <mergeCell ref="CV55:DD55"/>
    <mergeCell ref="DE55:DM55"/>
    <mergeCell ref="DN55:DT55"/>
    <mergeCell ref="DU55:EA55"/>
    <mergeCell ref="EB54:EH54"/>
    <mergeCell ref="EI54:EO54"/>
    <mergeCell ref="EP54:EY54"/>
    <mergeCell ref="A55:AM55"/>
    <mergeCell ref="AN55:AU55"/>
    <mergeCell ref="AV55:BA55"/>
    <mergeCell ref="BB55:BJ55"/>
    <mergeCell ref="BK55:BS55"/>
    <mergeCell ref="BT55:BZ55"/>
    <mergeCell ref="CA55:CG55"/>
    <mergeCell ref="CH54:CN54"/>
    <mergeCell ref="CO54:CU54"/>
    <mergeCell ref="CV54:DD54"/>
    <mergeCell ref="DE54:DM54"/>
    <mergeCell ref="DN54:DT54"/>
    <mergeCell ref="DU54:EA54"/>
    <mergeCell ref="EB53:EH53"/>
    <mergeCell ref="EI53:EO53"/>
    <mergeCell ref="EP53:EY53"/>
    <mergeCell ref="A54:AM54"/>
    <mergeCell ref="AN54:AU54"/>
    <mergeCell ref="AV54:BA54"/>
    <mergeCell ref="BB54:BJ54"/>
    <mergeCell ref="BK54:BS54"/>
    <mergeCell ref="BT54:BZ54"/>
    <mergeCell ref="CA54:CG54"/>
    <mergeCell ref="CH53:CN53"/>
    <mergeCell ref="CO53:CU53"/>
    <mergeCell ref="CV53:DD53"/>
    <mergeCell ref="DE53:DM53"/>
    <mergeCell ref="DN53:DT53"/>
    <mergeCell ref="DU53:EA53"/>
    <mergeCell ref="EB52:EH52"/>
    <mergeCell ref="EI52:EO52"/>
    <mergeCell ref="EP52:EY52"/>
    <mergeCell ref="A53:AM53"/>
    <mergeCell ref="AN53:AU53"/>
    <mergeCell ref="AV53:BA53"/>
    <mergeCell ref="BB53:BJ53"/>
    <mergeCell ref="BK53:BS53"/>
    <mergeCell ref="BT53:BZ53"/>
    <mergeCell ref="CA53:CG53"/>
    <mergeCell ref="CH52:CN52"/>
    <mergeCell ref="CO52:CU52"/>
    <mergeCell ref="CV52:DD52"/>
    <mergeCell ref="DE52:DM52"/>
    <mergeCell ref="DN52:DT52"/>
    <mergeCell ref="DU52:EA52"/>
    <mergeCell ref="EB51:EH51"/>
    <mergeCell ref="EI51:EO51"/>
    <mergeCell ref="EP51:EY51"/>
    <mergeCell ref="A52:AM52"/>
    <mergeCell ref="AN52:AU52"/>
    <mergeCell ref="AV52:BA52"/>
    <mergeCell ref="BB52:BJ52"/>
    <mergeCell ref="BK52:BS52"/>
    <mergeCell ref="BT52:BZ52"/>
    <mergeCell ref="CA52:CG52"/>
    <mergeCell ref="CH51:CN51"/>
    <mergeCell ref="CO51:CU51"/>
    <mergeCell ref="CV51:DD51"/>
    <mergeCell ref="DE51:DM51"/>
    <mergeCell ref="DN51:DT51"/>
    <mergeCell ref="DU51:EA51"/>
    <mergeCell ref="EB50:EH50"/>
    <mergeCell ref="EI50:EO50"/>
    <mergeCell ref="EP50:EY50"/>
    <mergeCell ref="A51:AM51"/>
    <mergeCell ref="AN51:AU51"/>
    <mergeCell ref="AV51:BA51"/>
    <mergeCell ref="BB51:BJ51"/>
    <mergeCell ref="BK51:BS51"/>
    <mergeCell ref="BT51:BZ51"/>
    <mergeCell ref="CA51:CG51"/>
    <mergeCell ref="CH50:CN50"/>
    <mergeCell ref="CO50:CU50"/>
    <mergeCell ref="CV50:DD50"/>
    <mergeCell ref="DE50:DM50"/>
    <mergeCell ref="DN50:DT50"/>
    <mergeCell ref="DU50:EA50"/>
    <mergeCell ref="EI48:EO48"/>
    <mergeCell ref="EP48:EY48"/>
    <mergeCell ref="A49:EY49"/>
    <mergeCell ref="A50:AM50"/>
    <mergeCell ref="AN50:AU50"/>
    <mergeCell ref="AV50:BA50"/>
    <mergeCell ref="BB50:BJ50"/>
    <mergeCell ref="BK50:BS50"/>
    <mergeCell ref="BT50:BZ50"/>
    <mergeCell ref="CA50:CG50"/>
    <mergeCell ref="CO48:CU48"/>
    <mergeCell ref="CV48:DD48"/>
    <mergeCell ref="DE48:DM48"/>
    <mergeCell ref="DN48:DT48"/>
    <mergeCell ref="DU48:EA48"/>
    <mergeCell ref="EB48:EH48"/>
    <mergeCell ref="EI47:EO47"/>
    <mergeCell ref="EP47:EY47"/>
    <mergeCell ref="A48:AM48"/>
    <mergeCell ref="AN48:AU48"/>
    <mergeCell ref="AV48:BA48"/>
    <mergeCell ref="BB48:BJ48"/>
    <mergeCell ref="BK48:BS48"/>
    <mergeCell ref="BT48:BZ48"/>
    <mergeCell ref="CA48:CG48"/>
    <mergeCell ref="CH48:CN48"/>
    <mergeCell ref="CO47:CU47"/>
    <mergeCell ref="CV47:DD47"/>
    <mergeCell ref="DE47:DM47"/>
    <mergeCell ref="DN47:DT47"/>
    <mergeCell ref="DU47:EA47"/>
    <mergeCell ref="EB47:EH47"/>
    <mergeCell ref="EI46:EO46"/>
    <mergeCell ref="EP46:EY46"/>
    <mergeCell ref="A47:AM47"/>
    <mergeCell ref="AN47:AU47"/>
    <mergeCell ref="AV47:BA47"/>
    <mergeCell ref="BB47:BJ47"/>
    <mergeCell ref="BK47:BS47"/>
    <mergeCell ref="BT47:BZ47"/>
    <mergeCell ref="CA47:CG47"/>
    <mergeCell ref="CH47:CN47"/>
    <mergeCell ref="CO46:CU46"/>
    <mergeCell ref="CV46:DD46"/>
    <mergeCell ref="DE46:DM46"/>
    <mergeCell ref="DN46:DT46"/>
    <mergeCell ref="DU46:EA46"/>
    <mergeCell ref="EB46:EH46"/>
    <mergeCell ref="EI45:EO45"/>
    <mergeCell ref="EP45:EY45"/>
    <mergeCell ref="A46:AM46"/>
    <mergeCell ref="AN46:AU46"/>
    <mergeCell ref="AV46:BA46"/>
    <mergeCell ref="BB46:BJ46"/>
    <mergeCell ref="BK46:BS46"/>
    <mergeCell ref="BT46:BZ46"/>
    <mergeCell ref="CA46:CG46"/>
    <mergeCell ref="CH46:CN46"/>
    <mergeCell ref="CO45:CU45"/>
    <mergeCell ref="CV45:DD45"/>
    <mergeCell ref="DE45:DM45"/>
    <mergeCell ref="DN45:DT45"/>
    <mergeCell ref="DU45:EA45"/>
    <mergeCell ref="EB45:EH45"/>
    <mergeCell ref="EI44:EO44"/>
    <mergeCell ref="EP44:EY44"/>
    <mergeCell ref="A45:AM45"/>
    <mergeCell ref="AN45:AU45"/>
    <mergeCell ref="AV45:BA45"/>
    <mergeCell ref="BB45:BJ45"/>
    <mergeCell ref="BK45:BS45"/>
    <mergeCell ref="BT45:BZ45"/>
    <mergeCell ref="CA45:CG45"/>
    <mergeCell ref="CH45:CN45"/>
    <mergeCell ref="CO44:CU44"/>
    <mergeCell ref="CV44:DD44"/>
    <mergeCell ref="DE44:DM44"/>
    <mergeCell ref="DN44:DT44"/>
    <mergeCell ref="DU44:EA44"/>
    <mergeCell ref="EB44:EH44"/>
    <mergeCell ref="EI43:EO43"/>
    <mergeCell ref="EP43:EY43"/>
    <mergeCell ref="A44:AM44"/>
    <mergeCell ref="AN44:AU44"/>
    <mergeCell ref="AV44:BA44"/>
    <mergeCell ref="BB44:BJ44"/>
    <mergeCell ref="BK44:BS44"/>
    <mergeCell ref="BT44:BZ44"/>
    <mergeCell ref="CA44:CG44"/>
    <mergeCell ref="CH44:CN44"/>
    <mergeCell ref="CO43:CU43"/>
    <mergeCell ref="CV43:DD43"/>
    <mergeCell ref="DE43:DM43"/>
    <mergeCell ref="DN43:DT43"/>
    <mergeCell ref="DU43:EA43"/>
    <mergeCell ref="EB43:EH43"/>
    <mergeCell ref="EI42:EO42"/>
    <mergeCell ref="EP42:EY42"/>
    <mergeCell ref="A43:AM43"/>
    <mergeCell ref="AN43:AU43"/>
    <mergeCell ref="AV43:BA43"/>
    <mergeCell ref="BB43:BJ43"/>
    <mergeCell ref="BK43:BS43"/>
    <mergeCell ref="BT43:BZ43"/>
    <mergeCell ref="CA43:CG43"/>
    <mergeCell ref="CH43:CN43"/>
    <mergeCell ref="CO42:CU42"/>
    <mergeCell ref="CV42:DD42"/>
    <mergeCell ref="DE42:DM42"/>
    <mergeCell ref="DN42:DT42"/>
    <mergeCell ref="DU42:EA42"/>
    <mergeCell ref="EB42:EH42"/>
    <mergeCell ref="EI41:EO41"/>
    <mergeCell ref="EP41:EY41"/>
    <mergeCell ref="A42:AM42"/>
    <mergeCell ref="AN42:AU42"/>
    <mergeCell ref="AV42:BA42"/>
    <mergeCell ref="BB42:BJ42"/>
    <mergeCell ref="BK42:BS42"/>
    <mergeCell ref="BT42:BZ42"/>
    <mergeCell ref="CA42:CG42"/>
    <mergeCell ref="CH42:CN42"/>
    <mergeCell ref="CO41:CU41"/>
    <mergeCell ref="CV41:DD41"/>
    <mergeCell ref="DE41:DM41"/>
    <mergeCell ref="DN41:DT41"/>
    <mergeCell ref="DU41:EA41"/>
    <mergeCell ref="EB41:EH41"/>
    <mergeCell ref="EI40:EO40"/>
    <mergeCell ref="EP40:EY40"/>
    <mergeCell ref="A41:AM41"/>
    <mergeCell ref="AN41:AU41"/>
    <mergeCell ref="AV41:BA41"/>
    <mergeCell ref="BB41:BJ41"/>
    <mergeCell ref="BK41:BS41"/>
    <mergeCell ref="BT41:BZ41"/>
    <mergeCell ref="CA41:CG41"/>
    <mergeCell ref="CH41:CN41"/>
    <mergeCell ref="CO40:CU40"/>
    <mergeCell ref="CV40:DD40"/>
    <mergeCell ref="DE40:DM40"/>
    <mergeCell ref="DN40:DT40"/>
    <mergeCell ref="DU40:EA40"/>
    <mergeCell ref="EB40:EH40"/>
    <mergeCell ref="EI39:EO39"/>
    <mergeCell ref="EP39:EY39"/>
    <mergeCell ref="A40:AM40"/>
    <mergeCell ref="AN40:AU40"/>
    <mergeCell ref="AV40:BA40"/>
    <mergeCell ref="BB40:BJ40"/>
    <mergeCell ref="BK40:BS40"/>
    <mergeCell ref="BT40:BZ40"/>
    <mergeCell ref="CA40:CG40"/>
    <mergeCell ref="CH40:CN40"/>
    <mergeCell ref="CO39:CU39"/>
    <mergeCell ref="CV39:DD39"/>
    <mergeCell ref="DE39:DM39"/>
    <mergeCell ref="DN39:DT39"/>
    <mergeCell ref="DU39:EA39"/>
    <mergeCell ref="EB39:EH39"/>
    <mergeCell ref="EI38:EO38"/>
    <mergeCell ref="EP38:EY38"/>
    <mergeCell ref="A39:AM39"/>
    <mergeCell ref="AN39:AU39"/>
    <mergeCell ref="AV39:BA39"/>
    <mergeCell ref="BB39:BJ39"/>
    <mergeCell ref="BK39:BS39"/>
    <mergeCell ref="BT39:BZ39"/>
    <mergeCell ref="CA39:CG39"/>
    <mergeCell ref="CH39:CN39"/>
    <mergeCell ref="CO38:CU38"/>
    <mergeCell ref="CV38:DD38"/>
    <mergeCell ref="DE38:DM38"/>
    <mergeCell ref="DN38:DT38"/>
    <mergeCell ref="DU38:EA38"/>
    <mergeCell ref="EB38:EH38"/>
    <mergeCell ref="EI37:EO37"/>
    <mergeCell ref="EP37:EY37"/>
    <mergeCell ref="A38:AM38"/>
    <mergeCell ref="AN38:AU38"/>
    <mergeCell ref="AV38:BA38"/>
    <mergeCell ref="BB38:BJ38"/>
    <mergeCell ref="BK38:BS38"/>
    <mergeCell ref="BT38:BZ38"/>
    <mergeCell ref="CA38:CG38"/>
    <mergeCell ref="CH38:CN38"/>
    <mergeCell ref="CO37:CU37"/>
    <mergeCell ref="CV37:DD37"/>
    <mergeCell ref="DE37:DM37"/>
    <mergeCell ref="DN37:DT37"/>
    <mergeCell ref="DU37:EA37"/>
    <mergeCell ref="EB37:EH37"/>
    <mergeCell ref="EI36:EO36"/>
    <mergeCell ref="EP36:EY36"/>
    <mergeCell ref="A37:AM37"/>
    <mergeCell ref="AN37:AU37"/>
    <mergeCell ref="AV37:BA37"/>
    <mergeCell ref="BB37:BJ37"/>
    <mergeCell ref="BK37:BS37"/>
    <mergeCell ref="BT37:BZ37"/>
    <mergeCell ref="CA37:CG37"/>
    <mergeCell ref="CH37:CN37"/>
    <mergeCell ref="CO36:CU36"/>
    <mergeCell ref="CV36:DD36"/>
    <mergeCell ref="DE36:DM36"/>
    <mergeCell ref="DN36:DT36"/>
    <mergeCell ref="DU36:EA36"/>
    <mergeCell ref="EB36:EH36"/>
    <mergeCell ref="EI35:EO35"/>
    <mergeCell ref="EP35:EY35"/>
    <mergeCell ref="A36:AM36"/>
    <mergeCell ref="AN36:AU36"/>
    <mergeCell ref="AV36:BA36"/>
    <mergeCell ref="BB36:BJ36"/>
    <mergeCell ref="BK36:BS36"/>
    <mergeCell ref="BT36:BZ36"/>
    <mergeCell ref="CA36:CG36"/>
    <mergeCell ref="CH36:CN36"/>
    <mergeCell ref="CO35:CU35"/>
    <mergeCell ref="CV35:DD35"/>
    <mergeCell ref="DE35:DM35"/>
    <mergeCell ref="DN35:DT35"/>
    <mergeCell ref="DU35:EA35"/>
    <mergeCell ref="EB35:EH35"/>
    <mergeCell ref="EI34:EO34"/>
    <mergeCell ref="EP34:EY34"/>
    <mergeCell ref="A35:AM35"/>
    <mergeCell ref="AN35:AU35"/>
    <mergeCell ref="AV35:BA35"/>
    <mergeCell ref="BB35:BJ35"/>
    <mergeCell ref="BK35:BS35"/>
    <mergeCell ref="BT35:BZ35"/>
    <mergeCell ref="CA35:CG35"/>
    <mergeCell ref="CH35:CN35"/>
    <mergeCell ref="CO34:CU34"/>
    <mergeCell ref="CV34:DD34"/>
    <mergeCell ref="DE34:DM34"/>
    <mergeCell ref="DN34:DT34"/>
    <mergeCell ref="DU34:EA34"/>
    <mergeCell ref="EB34:EH34"/>
    <mergeCell ref="EI33:EO33"/>
    <mergeCell ref="EP33:EY33"/>
    <mergeCell ref="A34:AM34"/>
    <mergeCell ref="AN34:AU34"/>
    <mergeCell ref="AV34:BA34"/>
    <mergeCell ref="BB34:BJ34"/>
    <mergeCell ref="BK34:BS34"/>
    <mergeCell ref="BT34:BZ34"/>
    <mergeCell ref="CA34:CG34"/>
    <mergeCell ref="CH34:CN34"/>
    <mergeCell ref="CO33:CU33"/>
    <mergeCell ref="CV33:DD33"/>
    <mergeCell ref="DE33:DM33"/>
    <mergeCell ref="DN33:DT33"/>
    <mergeCell ref="DU33:EA33"/>
    <mergeCell ref="EB33:EH33"/>
    <mergeCell ref="EI32:EO32"/>
    <mergeCell ref="EP32:EY32"/>
    <mergeCell ref="A33:AM33"/>
    <mergeCell ref="AN33:AU33"/>
    <mergeCell ref="AV33:BA33"/>
    <mergeCell ref="BB33:BJ33"/>
    <mergeCell ref="BK33:BS33"/>
    <mergeCell ref="BT33:BZ33"/>
    <mergeCell ref="CA33:CG33"/>
    <mergeCell ref="CH33:CN33"/>
    <mergeCell ref="CO32:CU32"/>
    <mergeCell ref="CV32:DD32"/>
    <mergeCell ref="DE32:DM32"/>
    <mergeCell ref="DN32:DT32"/>
    <mergeCell ref="DU32:EA32"/>
    <mergeCell ref="EB32:EH32"/>
    <mergeCell ref="EI31:EO31"/>
    <mergeCell ref="EP31:EY31"/>
    <mergeCell ref="A32:AM32"/>
    <mergeCell ref="AN32:AU32"/>
    <mergeCell ref="AV32:BA32"/>
    <mergeCell ref="BB32:BJ32"/>
    <mergeCell ref="BK32:BS32"/>
    <mergeCell ref="BT32:BZ32"/>
    <mergeCell ref="CA32:CG32"/>
    <mergeCell ref="CH32:CN32"/>
    <mergeCell ref="CO31:CU31"/>
    <mergeCell ref="CV31:DD31"/>
    <mergeCell ref="DE31:DM31"/>
    <mergeCell ref="DN31:DT31"/>
    <mergeCell ref="DU31:EA31"/>
    <mergeCell ref="EB31:EH31"/>
    <mergeCell ref="EI30:EO30"/>
    <mergeCell ref="EP30:EY30"/>
    <mergeCell ref="A31:AM31"/>
    <mergeCell ref="AN31:AU31"/>
    <mergeCell ref="AV31:BA31"/>
    <mergeCell ref="BB31:BJ31"/>
    <mergeCell ref="BK31:BS31"/>
    <mergeCell ref="BT31:BZ31"/>
    <mergeCell ref="CA31:CG31"/>
    <mergeCell ref="CH31:CN31"/>
    <mergeCell ref="CO30:CU30"/>
    <mergeCell ref="CV30:DD30"/>
    <mergeCell ref="DE30:DM30"/>
    <mergeCell ref="DN30:DT30"/>
    <mergeCell ref="DU30:EA30"/>
    <mergeCell ref="EB30:EH30"/>
    <mergeCell ref="EI29:EO29"/>
    <mergeCell ref="EP29:EY29"/>
    <mergeCell ref="A30:AM30"/>
    <mergeCell ref="AN30:AU30"/>
    <mergeCell ref="AV30:BA30"/>
    <mergeCell ref="BB30:BJ30"/>
    <mergeCell ref="BK30:BS30"/>
    <mergeCell ref="BT30:BZ30"/>
    <mergeCell ref="CA30:CG30"/>
    <mergeCell ref="CH30:CN30"/>
    <mergeCell ref="CO29:CU29"/>
    <mergeCell ref="CV29:DD29"/>
    <mergeCell ref="DE29:DM29"/>
    <mergeCell ref="DN29:DT29"/>
    <mergeCell ref="DU29:EA29"/>
    <mergeCell ref="EB29:EH29"/>
    <mergeCell ref="EI28:EO28"/>
    <mergeCell ref="EP28:EY28"/>
    <mergeCell ref="A29:AM29"/>
    <mergeCell ref="AN29:AU29"/>
    <mergeCell ref="AV29:BA29"/>
    <mergeCell ref="BB29:BJ29"/>
    <mergeCell ref="BK29:BS29"/>
    <mergeCell ref="BT29:BZ29"/>
    <mergeCell ref="CA29:CG29"/>
    <mergeCell ref="CH29:CN29"/>
    <mergeCell ref="CO28:CU28"/>
    <mergeCell ref="CV28:DD28"/>
    <mergeCell ref="DE28:DM28"/>
    <mergeCell ref="DN28:DT28"/>
    <mergeCell ref="DU28:EA28"/>
    <mergeCell ref="EB28:EH28"/>
    <mergeCell ref="EI27:EO27"/>
    <mergeCell ref="EP27:EY27"/>
    <mergeCell ref="A28:AM28"/>
    <mergeCell ref="AN28:AU28"/>
    <mergeCell ref="AV28:BA28"/>
    <mergeCell ref="BB28:BJ28"/>
    <mergeCell ref="BK28:BS28"/>
    <mergeCell ref="BT28:BZ28"/>
    <mergeCell ref="CA28:CG28"/>
    <mergeCell ref="CH28:CN28"/>
    <mergeCell ref="CO27:CU27"/>
    <mergeCell ref="CV27:DD27"/>
    <mergeCell ref="DE27:DM27"/>
    <mergeCell ref="DN27:DT27"/>
    <mergeCell ref="DU27:EA27"/>
    <mergeCell ref="EB27:EH27"/>
    <mergeCell ref="EI26:EO26"/>
    <mergeCell ref="EP26:EY26"/>
    <mergeCell ref="A27:AM27"/>
    <mergeCell ref="AN27:AU27"/>
    <mergeCell ref="AV27:BA27"/>
    <mergeCell ref="BB27:BJ27"/>
    <mergeCell ref="BK27:BS27"/>
    <mergeCell ref="BT27:BZ27"/>
    <mergeCell ref="CA27:CG27"/>
    <mergeCell ref="CH27:CN27"/>
    <mergeCell ref="CO26:CU26"/>
    <mergeCell ref="CV26:DD26"/>
    <mergeCell ref="DE26:DM26"/>
    <mergeCell ref="DN26:DT26"/>
    <mergeCell ref="DU26:EA26"/>
    <mergeCell ref="EB26:EH26"/>
    <mergeCell ref="EI25:EO25"/>
    <mergeCell ref="EP25:EY25"/>
    <mergeCell ref="A26:AM26"/>
    <mergeCell ref="AN26:AU26"/>
    <mergeCell ref="AV26:BA26"/>
    <mergeCell ref="BB26:BJ26"/>
    <mergeCell ref="BK26:BS26"/>
    <mergeCell ref="BT26:BZ26"/>
    <mergeCell ref="CA26:CG26"/>
    <mergeCell ref="CH26:CN26"/>
    <mergeCell ref="CO25:CU25"/>
    <mergeCell ref="CV25:DD25"/>
    <mergeCell ref="DE25:DM25"/>
    <mergeCell ref="DN25:DT25"/>
    <mergeCell ref="DU25:EA25"/>
    <mergeCell ref="EB25:EH25"/>
    <mergeCell ref="EI24:EO24"/>
    <mergeCell ref="EP24:EY24"/>
    <mergeCell ref="A25:AM25"/>
    <mergeCell ref="AN25:AU25"/>
    <mergeCell ref="AV25:BA25"/>
    <mergeCell ref="BB25:BJ25"/>
    <mergeCell ref="BK25:BS25"/>
    <mergeCell ref="BT25:BZ25"/>
    <mergeCell ref="CA25:CG25"/>
    <mergeCell ref="CH25:CN25"/>
    <mergeCell ref="CO24:CU24"/>
    <mergeCell ref="CV24:DD24"/>
    <mergeCell ref="DE24:DM24"/>
    <mergeCell ref="DN24:DT24"/>
    <mergeCell ref="DU24:EA24"/>
    <mergeCell ref="EB24:EH24"/>
    <mergeCell ref="EI23:EO23"/>
    <mergeCell ref="EP23:EY23"/>
    <mergeCell ref="A24:AM24"/>
    <mergeCell ref="AN24:AU24"/>
    <mergeCell ref="AV24:BA24"/>
    <mergeCell ref="BB24:BJ24"/>
    <mergeCell ref="BK24:BS24"/>
    <mergeCell ref="BT24:BZ24"/>
    <mergeCell ref="CA24:CG24"/>
    <mergeCell ref="CH24:CN24"/>
    <mergeCell ref="CO23:CU23"/>
    <mergeCell ref="CV23:DD23"/>
    <mergeCell ref="DE23:DM23"/>
    <mergeCell ref="DN23:DT23"/>
    <mergeCell ref="DU23:EA23"/>
    <mergeCell ref="EB23:EH23"/>
    <mergeCell ref="EI22:EO22"/>
    <mergeCell ref="EP22:EY22"/>
    <mergeCell ref="A23:AM23"/>
    <mergeCell ref="AN23:AU23"/>
    <mergeCell ref="AV23:BA23"/>
    <mergeCell ref="BB23:BJ23"/>
    <mergeCell ref="BK23:BS23"/>
    <mergeCell ref="BT23:BZ23"/>
    <mergeCell ref="CA23:CG23"/>
    <mergeCell ref="CH23:CN23"/>
    <mergeCell ref="CO22:CU22"/>
    <mergeCell ref="CV22:DD22"/>
    <mergeCell ref="DE22:DM22"/>
    <mergeCell ref="DN22:DT22"/>
    <mergeCell ref="DU22:EA22"/>
    <mergeCell ref="EB22:EH22"/>
    <mergeCell ref="EI21:EO21"/>
    <mergeCell ref="EP21:EY21"/>
    <mergeCell ref="A22:AM22"/>
    <mergeCell ref="AN22:AU22"/>
    <mergeCell ref="AV22:BA22"/>
    <mergeCell ref="BB22:BJ22"/>
    <mergeCell ref="BK22:BS22"/>
    <mergeCell ref="BT22:BZ22"/>
    <mergeCell ref="CA22:CG22"/>
    <mergeCell ref="CH22:CN22"/>
    <mergeCell ref="CO21:CU21"/>
    <mergeCell ref="CV21:DD21"/>
    <mergeCell ref="DE21:DM21"/>
    <mergeCell ref="DN21:DT21"/>
    <mergeCell ref="DU21:EA21"/>
    <mergeCell ref="EB21:EH21"/>
    <mergeCell ref="EI20:EO20"/>
    <mergeCell ref="EP20:EY20"/>
    <mergeCell ref="A21:AM21"/>
    <mergeCell ref="AN21:AU21"/>
    <mergeCell ref="AV21:BA21"/>
    <mergeCell ref="BB21:BJ21"/>
    <mergeCell ref="BK21:BS21"/>
    <mergeCell ref="BT21:BZ21"/>
    <mergeCell ref="CA21:CG21"/>
    <mergeCell ref="CH21:CN21"/>
    <mergeCell ref="CO20:CU20"/>
    <mergeCell ref="CV20:DD20"/>
    <mergeCell ref="DE20:DM20"/>
    <mergeCell ref="DN20:DT20"/>
    <mergeCell ref="DU20:EA20"/>
    <mergeCell ref="EB20:EH20"/>
    <mergeCell ref="EI19:EO19"/>
    <mergeCell ref="EP19:EY19"/>
    <mergeCell ref="A20:AM20"/>
    <mergeCell ref="AN20:AU20"/>
    <mergeCell ref="AV20:BA20"/>
    <mergeCell ref="BB20:BJ20"/>
    <mergeCell ref="BK20:BS20"/>
    <mergeCell ref="BT20:BZ20"/>
    <mergeCell ref="CA20:CG20"/>
    <mergeCell ref="CH20:CN20"/>
    <mergeCell ref="CO19:CU19"/>
    <mergeCell ref="CV19:DD19"/>
    <mergeCell ref="DE19:DM19"/>
    <mergeCell ref="DN19:DT19"/>
    <mergeCell ref="DU19:EA19"/>
    <mergeCell ref="EB19:EH19"/>
    <mergeCell ref="EI18:EO18"/>
    <mergeCell ref="EP18:EY18"/>
    <mergeCell ref="A19:AM19"/>
    <mergeCell ref="AN19:AU19"/>
    <mergeCell ref="AV19:BA19"/>
    <mergeCell ref="BB19:BJ19"/>
    <mergeCell ref="BK19:BS19"/>
    <mergeCell ref="BT19:BZ19"/>
    <mergeCell ref="CA19:CG19"/>
    <mergeCell ref="CH19:CN19"/>
    <mergeCell ref="CO18:CU18"/>
    <mergeCell ref="CV18:DD18"/>
    <mergeCell ref="DE18:DM18"/>
    <mergeCell ref="DN18:DT18"/>
    <mergeCell ref="DU18:EA18"/>
    <mergeCell ref="EB18:EH18"/>
    <mergeCell ref="EI17:EO17"/>
    <mergeCell ref="EP17:EY17"/>
    <mergeCell ref="A18:AM18"/>
    <mergeCell ref="AN18:AU18"/>
    <mergeCell ref="AV18:BA18"/>
    <mergeCell ref="BB18:BJ18"/>
    <mergeCell ref="BK18:BS18"/>
    <mergeCell ref="BT18:BZ18"/>
    <mergeCell ref="CA18:CG18"/>
    <mergeCell ref="CH18:CN18"/>
    <mergeCell ref="CO17:CU17"/>
    <mergeCell ref="CV17:DD17"/>
    <mergeCell ref="DE17:DM17"/>
    <mergeCell ref="DN17:DT17"/>
    <mergeCell ref="DU17:EA17"/>
    <mergeCell ref="EB17:EH17"/>
    <mergeCell ref="EI16:EO16"/>
    <mergeCell ref="EP16:EY16"/>
    <mergeCell ref="A17:AM17"/>
    <mergeCell ref="AN17:AU17"/>
    <mergeCell ref="AV17:BA17"/>
    <mergeCell ref="BB17:BJ17"/>
    <mergeCell ref="BK17:BS17"/>
    <mergeCell ref="BT17:BZ17"/>
    <mergeCell ref="CA17:CG17"/>
    <mergeCell ref="CH17:CN17"/>
    <mergeCell ref="CO16:CU16"/>
    <mergeCell ref="CV16:DD16"/>
    <mergeCell ref="DE16:DM16"/>
    <mergeCell ref="DN16:DT16"/>
    <mergeCell ref="DU16:EA16"/>
    <mergeCell ref="EB16:EH16"/>
    <mergeCell ref="EI15:EO15"/>
    <mergeCell ref="EP15:EY15"/>
    <mergeCell ref="A16:AM16"/>
    <mergeCell ref="AN16:AU16"/>
    <mergeCell ref="AV16:BA16"/>
    <mergeCell ref="BB16:BJ16"/>
    <mergeCell ref="BK16:BS16"/>
    <mergeCell ref="BT16:BZ16"/>
    <mergeCell ref="CA16:CG16"/>
    <mergeCell ref="CH16:CN16"/>
    <mergeCell ref="CO15:CU15"/>
    <mergeCell ref="CV15:DD15"/>
    <mergeCell ref="DE15:DM15"/>
    <mergeCell ref="DN15:DT15"/>
    <mergeCell ref="DU15:EA15"/>
    <mergeCell ref="EB15:EH15"/>
    <mergeCell ref="EI14:EO14"/>
    <mergeCell ref="EP14:EY14"/>
    <mergeCell ref="A15:AM15"/>
    <mergeCell ref="AN15:AU15"/>
    <mergeCell ref="AV15:BA15"/>
    <mergeCell ref="BB15:BJ15"/>
    <mergeCell ref="BK15:BS15"/>
    <mergeCell ref="BT15:BZ15"/>
    <mergeCell ref="CA15:CG15"/>
    <mergeCell ref="CH15:CN15"/>
    <mergeCell ref="CO14:CU14"/>
    <mergeCell ref="CV14:DD14"/>
    <mergeCell ref="DE14:DM14"/>
    <mergeCell ref="DN14:DT14"/>
    <mergeCell ref="DU14:EA14"/>
    <mergeCell ref="EB14:EH14"/>
    <mergeCell ref="EI13:EO13"/>
    <mergeCell ref="EP13:EY13"/>
    <mergeCell ref="A14:AM14"/>
    <mergeCell ref="AN14:AU14"/>
    <mergeCell ref="AV14:BA14"/>
    <mergeCell ref="BB14:BJ14"/>
    <mergeCell ref="BK14:BS14"/>
    <mergeCell ref="BT14:BZ14"/>
    <mergeCell ref="CA14:CG14"/>
    <mergeCell ref="CH14:CN14"/>
    <mergeCell ref="CO13:CU13"/>
    <mergeCell ref="CV13:DD13"/>
    <mergeCell ref="DE13:DM13"/>
    <mergeCell ref="DN13:DT13"/>
    <mergeCell ref="DU13:EA13"/>
    <mergeCell ref="EB13:EH13"/>
    <mergeCell ref="EI12:EO12"/>
    <mergeCell ref="EP12:EY12"/>
    <mergeCell ref="A13:AM13"/>
    <mergeCell ref="AN13:AU13"/>
    <mergeCell ref="AV13:BA13"/>
    <mergeCell ref="BB13:BJ13"/>
    <mergeCell ref="BK13:BS13"/>
    <mergeCell ref="BT13:BZ13"/>
    <mergeCell ref="CA13:CG13"/>
    <mergeCell ref="CH13:CN13"/>
    <mergeCell ref="CO12:CU12"/>
    <mergeCell ref="CV12:DD12"/>
    <mergeCell ref="DE12:DM12"/>
    <mergeCell ref="DN12:DT12"/>
    <mergeCell ref="DU12:EA12"/>
    <mergeCell ref="EB12:EH12"/>
    <mergeCell ref="EI11:EO11"/>
    <mergeCell ref="EP11:EY11"/>
    <mergeCell ref="A12:AM12"/>
    <mergeCell ref="AN12:AU12"/>
    <mergeCell ref="AV12:BA12"/>
    <mergeCell ref="BB12:BJ12"/>
    <mergeCell ref="BK12:BS12"/>
    <mergeCell ref="BT12:BZ12"/>
    <mergeCell ref="CA12:CG12"/>
    <mergeCell ref="CH12:CN12"/>
    <mergeCell ref="CO11:CU11"/>
    <mergeCell ref="CV11:DD11"/>
    <mergeCell ref="DE11:DM11"/>
    <mergeCell ref="DN11:DT11"/>
    <mergeCell ref="DU11:EA11"/>
    <mergeCell ref="EB11:EH11"/>
    <mergeCell ref="EB10:EH10"/>
    <mergeCell ref="EI10:EO10"/>
    <mergeCell ref="A11:AM11"/>
    <mergeCell ref="AN11:AU11"/>
    <mergeCell ref="AV11:BA11"/>
    <mergeCell ref="BB11:BJ11"/>
    <mergeCell ref="BK11:BS11"/>
    <mergeCell ref="BT11:BZ11"/>
    <mergeCell ref="CA11:CG11"/>
    <mergeCell ref="CH11:CN11"/>
    <mergeCell ref="CV9:DD10"/>
    <mergeCell ref="DE9:DM10"/>
    <mergeCell ref="DN9:EO9"/>
    <mergeCell ref="EP9:EY10"/>
    <mergeCell ref="BT10:BZ10"/>
    <mergeCell ref="CA10:CG10"/>
    <mergeCell ref="CH10:CN10"/>
    <mergeCell ref="CO10:CU10"/>
    <mergeCell ref="DN10:DT10"/>
    <mergeCell ref="DU10:EA10"/>
    <mergeCell ref="A3:EY3"/>
    <mergeCell ref="A4:EY4"/>
    <mergeCell ref="L6:AA6"/>
    <mergeCell ref="DN6:EY6"/>
    <mergeCell ref="A9:AM10"/>
    <mergeCell ref="AN9:AU10"/>
    <mergeCell ref="AV9:BA10"/>
    <mergeCell ref="BB9:BJ10"/>
    <mergeCell ref="BK9:BS10"/>
    <mergeCell ref="BT9:CU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8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="60" zoomScaleNormal="80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3" sqref="H23"/>
    </sheetView>
  </sheetViews>
  <sheetFormatPr defaultColWidth="9.140625" defaultRowHeight="15"/>
  <cols>
    <col min="1" max="1" width="11.7109375" style="0" customWidth="1"/>
    <col min="2" max="2" width="25.28125" style="0" customWidth="1"/>
    <col min="3" max="3" width="48.7109375" style="0" customWidth="1"/>
    <col min="4" max="4" width="29.28125" style="33" customWidth="1"/>
    <col min="5" max="8" width="29.28125" style="0" customWidth="1"/>
    <col min="9" max="9" width="9.140625" style="0" customWidth="1"/>
    <col min="10" max="10" width="9.140625" style="29" customWidth="1"/>
  </cols>
  <sheetData>
    <row r="1" ht="18.75">
      <c r="H1" s="1" t="s">
        <v>137</v>
      </c>
    </row>
    <row r="2" ht="18.75">
      <c r="H2" s="1" t="s">
        <v>8</v>
      </c>
    </row>
    <row r="4" spans="1:8" ht="34.5" customHeight="1">
      <c r="A4" s="249" t="s">
        <v>174</v>
      </c>
      <c r="B4" s="249"/>
      <c r="C4" s="249"/>
      <c r="D4" s="249"/>
      <c r="E4" s="249"/>
      <c r="F4" s="249"/>
      <c r="G4" s="249"/>
      <c r="H4" s="249"/>
    </row>
    <row r="5" spans="1:8" ht="18.75">
      <c r="A5" s="253" t="str">
        <f>Титульный!B4</f>
        <v>АО "ГНЦ НИИАР"</v>
      </c>
      <c r="B5" s="254"/>
      <c r="C5" s="254"/>
      <c r="D5" s="254"/>
      <c r="E5" s="254"/>
      <c r="F5" s="254"/>
      <c r="G5" s="254"/>
      <c r="H5" s="254"/>
    </row>
    <row r="6" spans="1:8" ht="19.5" thickBot="1">
      <c r="A6" s="82"/>
      <c r="B6" s="83"/>
      <c r="C6" s="83"/>
      <c r="D6" s="83"/>
      <c r="E6" s="83"/>
      <c r="F6" s="83"/>
      <c r="G6" s="83"/>
      <c r="H6" s="83"/>
    </row>
    <row r="7" spans="1:8" ht="78.75" customHeight="1" thickBot="1">
      <c r="A7" s="91" t="s">
        <v>86</v>
      </c>
      <c r="B7" s="92" t="s">
        <v>155</v>
      </c>
      <c r="C7" s="93" t="s">
        <v>87</v>
      </c>
      <c r="D7" s="94" t="s">
        <v>88</v>
      </c>
      <c r="E7" s="93" t="s">
        <v>108</v>
      </c>
      <c r="F7" s="93" t="s">
        <v>89</v>
      </c>
      <c r="G7" s="93" t="s">
        <v>98</v>
      </c>
      <c r="H7" s="95" t="s">
        <v>90</v>
      </c>
    </row>
    <row r="8" spans="1:8" ht="36" customHeight="1">
      <c r="A8" s="57">
        <v>1</v>
      </c>
      <c r="B8" s="57"/>
      <c r="C8" s="57" t="s">
        <v>91</v>
      </c>
      <c r="D8" s="58"/>
      <c r="E8" s="59"/>
      <c r="F8" s="59"/>
      <c r="G8" s="59"/>
      <c r="H8" s="59"/>
    </row>
    <row r="9" spans="1:11" ht="36" customHeight="1">
      <c r="A9" s="48" t="s">
        <v>109</v>
      </c>
      <c r="B9" s="48"/>
      <c r="C9" s="48" t="s">
        <v>110</v>
      </c>
      <c r="D9" s="49"/>
      <c r="E9" s="32"/>
      <c r="F9" s="32"/>
      <c r="G9" s="50"/>
      <c r="H9" s="50"/>
      <c r="I9" s="29"/>
      <c r="K9" s="51"/>
    </row>
    <row r="10" spans="1:8" s="29" customFormat="1" ht="40.5" customHeight="1">
      <c r="A10" s="48" t="s">
        <v>111</v>
      </c>
      <c r="B10" s="48"/>
      <c r="C10" s="48" t="s">
        <v>112</v>
      </c>
      <c r="D10" s="47"/>
      <c r="E10" s="27"/>
      <c r="F10" s="27"/>
      <c r="G10" s="28"/>
      <c r="H10" s="27"/>
    </row>
    <row r="11" spans="1:11" ht="36" customHeight="1">
      <c r="A11" s="48" t="s">
        <v>113</v>
      </c>
      <c r="B11" s="48"/>
      <c r="C11" s="48" t="s">
        <v>114</v>
      </c>
      <c r="D11" s="49"/>
      <c r="E11" s="32"/>
      <c r="F11" s="32"/>
      <c r="G11" s="50"/>
      <c r="H11" s="50"/>
      <c r="I11" s="29"/>
      <c r="K11" s="51"/>
    </row>
    <row r="12" spans="1:11" ht="157.5" customHeight="1">
      <c r="A12" s="48" t="s">
        <v>115</v>
      </c>
      <c r="B12" s="48"/>
      <c r="C12" s="48" t="s">
        <v>116</v>
      </c>
      <c r="D12" s="49"/>
      <c r="E12" s="32"/>
      <c r="F12" s="32"/>
      <c r="G12" s="50"/>
      <c r="H12" s="50"/>
      <c r="I12" s="29"/>
      <c r="K12" s="51"/>
    </row>
    <row r="13" spans="1:11" ht="36" customHeight="1">
      <c r="A13" s="48" t="s">
        <v>61</v>
      </c>
      <c r="B13" s="48"/>
      <c r="C13" s="48" t="s">
        <v>117</v>
      </c>
      <c r="D13" s="49"/>
      <c r="E13" s="32"/>
      <c r="F13" s="32"/>
      <c r="G13" s="50"/>
      <c r="H13" s="50"/>
      <c r="I13" s="29"/>
      <c r="K13" s="51"/>
    </row>
    <row r="14" spans="1:11" ht="20.25" customHeight="1">
      <c r="A14" s="250" t="s">
        <v>140</v>
      </c>
      <c r="B14" s="251"/>
      <c r="C14" s="251"/>
      <c r="D14" s="251"/>
      <c r="E14" s="252"/>
      <c r="F14" s="32"/>
      <c r="G14" s="50"/>
      <c r="H14" s="50"/>
      <c r="I14" s="29"/>
      <c r="K14" s="51"/>
    </row>
    <row r="15" spans="1:11" ht="68.25" customHeight="1">
      <c r="A15" s="60" t="s">
        <v>142</v>
      </c>
      <c r="B15" s="64" t="s">
        <v>139</v>
      </c>
      <c r="C15" s="65" t="s">
        <v>138</v>
      </c>
      <c r="D15" s="61">
        <v>2015</v>
      </c>
      <c r="E15" s="62" t="s">
        <v>99</v>
      </c>
      <c r="F15" s="63">
        <v>36</v>
      </c>
      <c r="G15" s="63">
        <v>15</v>
      </c>
      <c r="H15" s="63">
        <v>74.18</v>
      </c>
      <c r="I15" s="29"/>
      <c r="K15" s="51"/>
    </row>
    <row r="16" spans="1:11" ht="36" customHeight="1">
      <c r="A16" s="55">
        <v>2</v>
      </c>
      <c r="B16" s="55"/>
      <c r="C16" s="55" t="s">
        <v>92</v>
      </c>
      <c r="D16" s="49"/>
      <c r="E16" s="27"/>
      <c r="F16" s="27"/>
      <c r="G16" s="52"/>
      <c r="H16" s="27"/>
      <c r="I16" s="29"/>
      <c r="K16" s="29"/>
    </row>
    <row r="17" spans="1:11" ht="36" customHeight="1">
      <c r="A17" s="48" t="s">
        <v>118</v>
      </c>
      <c r="B17" s="48"/>
      <c r="C17" s="48" t="s">
        <v>119</v>
      </c>
      <c r="D17" s="49"/>
      <c r="E17" s="32"/>
      <c r="F17" s="32"/>
      <c r="G17" s="50"/>
      <c r="H17" s="50"/>
      <c r="I17" s="29"/>
      <c r="K17" s="51"/>
    </row>
    <row r="18" spans="1:11" ht="39" customHeight="1">
      <c r="A18" s="48" t="s">
        <v>120</v>
      </c>
      <c r="B18" s="48"/>
      <c r="C18" s="48" t="s">
        <v>121</v>
      </c>
      <c r="D18" s="49"/>
      <c r="E18" s="32"/>
      <c r="F18" s="32"/>
      <c r="G18" s="52"/>
      <c r="H18" s="27"/>
      <c r="I18" s="29"/>
      <c r="K18" s="29"/>
    </row>
    <row r="19" spans="1:11" ht="36" customHeight="1">
      <c r="A19" s="48" t="s">
        <v>122</v>
      </c>
      <c r="B19" s="48"/>
      <c r="C19" s="48" t="s">
        <v>123</v>
      </c>
      <c r="D19" s="49"/>
      <c r="E19" s="32"/>
      <c r="F19" s="32"/>
      <c r="G19" s="50"/>
      <c r="H19" s="50"/>
      <c r="I19" s="29"/>
      <c r="K19" s="51"/>
    </row>
    <row r="20" spans="1:11" ht="156.75" customHeight="1">
      <c r="A20" s="48" t="s">
        <v>124</v>
      </c>
      <c r="B20" s="48"/>
      <c r="C20" s="48" t="s">
        <v>116</v>
      </c>
      <c r="D20" s="49"/>
      <c r="E20" s="32"/>
      <c r="F20" s="32"/>
      <c r="G20" s="52"/>
      <c r="H20" s="27"/>
      <c r="I20" s="29"/>
      <c r="K20" s="29"/>
    </row>
    <row r="21" spans="1:11" ht="36" customHeight="1">
      <c r="A21" s="48" t="s">
        <v>61</v>
      </c>
      <c r="B21" s="48"/>
      <c r="C21" s="48" t="s">
        <v>117</v>
      </c>
      <c r="D21" s="47"/>
      <c r="E21" s="32"/>
      <c r="F21" s="32"/>
      <c r="G21" s="50"/>
      <c r="H21" s="50"/>
      <c r="I21" s="29"/>
      <c r="K21" s="51"/>
    </row>
    <row r="22" spans="1:11" ht="36" customHeight="1">
      <c r="A22" s="250" t="s">
        <v>140</v>
      </c>
      <c r="B22" s="251"/>
      <c r="C22" s="251"/>
      <c r="D22" s="251"/>
      <c r="E22" s="252"/>
      <c r="F22" s="32"/>
      <c r="G22" s="50"/>
      <c r="H22" s="50"/>
      <c r="I22" s="29"/>
      <c r="K22" s="51"/>
    </row>
    <row r="23" spans="1:11" ht="82.5" customHeight="1">
      <c r="A23" s="66" t="s">
        <v>143</v>
      </c>
      <c r="B23" s="71" t="s">
        <v>144</v>
      </c>
      <c r="C23" s="71" t="s">
        <v>93</v>
      </c>
      <c r="D23" s="70">
        <v>2015</v>
      </c>
      <c r="E23" s="67" t="s">
        <v>141</v>
      </c>
      <c r="F23" s="68">
        <v>180</v>
      </c>
      <c r="G23" s="69">
        <v>75</v>
      </c>
      <c r="H23" s="68">
        <v>138.427</v>
      </c>
      <c r="I23" s="29"/>
      <c r="K23" s="51"/>
    </row>
    <row r="24" spans="1:11" ht="36" customHeight="1">
      <c r="A24" s="56">
        <v>3</v>
      </c>
      <c r="B24" s="56"/>
      <c r="C24" s="56" t="s">
        <v>94</v>
      </c>
      <c r="D24" s="47"/>
      <c r="E24" s="27"/>
      <c r="F24" s="27"/>
      <c r="G24" s="28"/>
      <c r="H24" s="30"/>
      <c r="I24" s="29"/>
      <c r="K24" s="29"/>
    </row>
    <row r="25" spans="1:11" ht="65.25" customHeight="1">
      <c r="A25" s="48" t="s">
        <v>125</v>
      </c>
      <c r="B25" s="48"/>
      <c r="C25" s="48" t="s">
        <v>126</v>
      </c>
      <c r="D25" s="47"/>
      <c r="E25" s="32"/>
      <c r="F25" s="32"/>
      <c r="G25" s="50"/>
      <c r="H25" s="50"/>
      <c r="I25" s="29"/>
      <c r="K25" s="51"/>
    </row>
    <row r="26" spans="1:11" ht="81.75" customHeight="1">
      <c r="A26" s="48" t="s">
        <v>127</v>
      </c>
      <c r="B26" s="48"/>
      <c r="C26" s="48" t="s">
        <v>128</v>
      </c>
      <c r="D26" s="47"/>
      <c r="E26" s="27"/>
      <c r="F26" s="27"/>
      <c r="G26" s="28"/>
      <c r="H26" s="30"/>
      <c r="I26" s="29"/>
      <c r="K26" s="29"/>
    </row>
    <row r="27" spans="1:11" ht="36" customHeight="1">
      <c r="A27" s="48" t="s">
        <v>61</v>
      </c>
      <c r="B27" s="48"/>
      <c r="C27" s="48" t="s">
        <v>117</v>
      </c>
      <c r="D27" s="47"/>
      <c r="E27" s="32"/>
      <c r="F27" s="32"/>
      <c r="G27" s="50"/>
      <c r="H27" s="50"/>
      <c r="I27" s="29"/>
      <c r="K27" s="51"/>
    </row>
    <row r="28" spans="1:11" ht="36" customHeight="1">
      <c r="A28" s="250" t="s">
        <v>140</v>
      </c>
      <c r="B28" s="251"/>
      <c r="C28" s="251"/>
      <c r="D28" s="251"/>
      <c r="E28" s="252"/>
      <c r="F28" s="32"/>
      <c r="G28" s="50"/>
      <c r="H28" s="50"/>
      <c r="I28" s="29"/>
      <c r="K28" s="51"/>
    </row>
    <row r="29" spans="1:11" ht="57.75" customHeight="1">
      <c r="A29" s="72" t="s">
        <v>145</v>
      </c>
      <c r="B29" s="73" t="s">
        <v>146</v>
      </c>
      <c r="C29" s="65" t="s">
        <v>147</v>
      </c>
      <c r="D29" s="61">
        <v>2016</v>
      </c>
      <c r="E29" s="32"/>
      <c r="F29" s="32"/>
      <c r="G29" s="50"/>
      <c r="H29" s="50"/>
      <c r="I29" s="29"/>
      <c r="K29" s="51"/>
    </row>
    <row r="30" spans="1:11" ht="36" customHeight="1">
      <c r="A30" s="55">
        <v>4</v>
      </c>
      <c r="B30" s="55"/>
      <c r="C30" s="55" t="s">
        <v>95</v>
      </c>
      <c r="D30" s="47"/>
      <c r="E30" s="27"/>
      <c r="F30" s="27"/>
      <c r="G30" s="28"/>
      <c r="H30" s="27"/>
      <c r="I30" s="29"/>
      <c r="K30" s="29"/>
    </row>
    <row r="31" spans="1:11" ht="36" customHeight="1">
      <c r="A31" s="48" t="s">
        <v>129</v>
      </c>
      <c r="B31" s="48"/>
      <c r="C31" s="48" t="s">
        <v>130</v>
      </c>
      <c r="D31" s="47"/>
      <c r="E31" s="32"/>
      <c r="F31" s="32"/>
      <c r="G31" s="50"/>
      <c r="H31" s="50"/>
      <c r="I31" s="29"/>
      <c r="K31" s="51"/>
    </row>
    <row r="32" spans="1:11" ht="36" customHeight="1">
      <c r="A32" s="48" t="s">
        <v>131</v>
      </c>
      <c r="B32" s="48"/>
      <c r="C32" s="48" t="s">
        <v>132</v>
      </c>
      <c r="D32" s="47"/>
      <c r="E32" s="27"/>
      <c r="F32" s="27"/>
      <c r="G32" s="28"/>
      <c r="H32" s="30"/>
      <c r="I32" s="29"/>
      <c r="K32" s="29"/>
    </row>
    <row r="33" spans="1:11" ht="116.25" customHeight="1">
      <c r="A33" s="48" t="s">
        <v>133</v>
      </c>
      <c r="B33" s="48"/>
      <c r="C33" s="48" t="s">
        <v>134</v>
      </c>
      <c r="D33" s="47"/>
      <c r="E33" s="32"/>
      <c r="F33" s="32"/>
      <c r="G33" s="50"/>
      <c r="H33" s="50"/>
      <c r="I33" s="29"/>
      <c r="K33" s="51"/>
    </row>
    <row r="34" spans="1:11" ht="36" customHeight="1">
      <c r="A34" s="48" t="s">
        <v>61</v>
      </c>
      <c r="B34" s="48"/>
      <c r="C34" s="48" t="s">
        <v>117</v>
      </c>
      <c r="D34" s="47"/>
      <c r="E34" s="27"/>
      <c r="F34" s="27"/>
      <c r="G34" s="28"/>
      <c r="H34" s="30"/>
      <c r="I34" s="29"/>
      <c r="K34" s="29"/>
    </row>
    <row r="35" spans="1:11" ht="36" customHeight="1">
      <c r="A35" s="250" t="s">
        <v>140</v>
      </c>
      <c r="B35" s="251"/>
      <c r="C35" s="251"/>
      <c r="D35" s="251"/>
      <c r="E35" s="252"/>
      <c r="G35" s="28"/>
      <c r="H35" s="30"/>
      <c r="I35" s="29"/>
      <c r="K35" s="29"/>
    </row>
    <row r="36" spans="1:11" ht="47.25" customHeight="1">
      <c r="A36" s="74" t="s">
        <v>148</v>
      </c>
      <c r="B36" s="79" t="s">
        <v>151</v>
      </c>
      <c r="C36" s="75" t="s">
        <v>150</v>
      </c>
      <c r="D36" s="76" t="s">
        <v>370</v>
      </c>
      <c r="E36" s="76" t="s">
        <v>154</v>
      </c>
      <c r="F36" s="77">
        <v>2847</v>
      </c>
      <c r="G36" s="78">
        <v>150</v>
      </c>
      <c r="H36" s="78">
        <v>1478.78</v>
      </c>
      <c r="I36" s="29"/>
      <c r="K36" s="29"/>
    </row>
    <row r="37" spans="1:11" ht="36" customHeight="1">
      <c r="A37" s="55">
        <v>5</v>
      </c>
      <c r="B37" s="55"/>
      <c r="C37" s="55" t="s">
        <v>96</v>
      </c>
      <c r="D37" s="49"/>
      <c r="E37" s="53"/>
      <c r="F37" s="53"/>
      <c r="G37" s="54"/>
      <c r="H37" s="31"/>
      <c r="I37" s="29"/>
      <c r="K37" s="29"/>
    </row>
    <row r="38" spans="1:11" ht="43.5" customHeight="1">
      <c r="A38" s="48" t="s">
        <v>135</v>
      </c>
      <c r="B38" s="48"/>
      <c r="C38" s="48" t="s">
        <v>136</v>
      </c>
      <c r="D38" s="49"/>
      <c r="E38" s="53"/>
      <c r="F38" s="53"/>
      <c r="G38" s="54"/>
      <c r="H38" s="31"/>
      <c r="I38" s="29"/>
      <c r="K38" s="29"/>
    </row>
    <row r="39" spans="1:11" ht="36" customHeight="1">
      <c r="A39" s="38" t="s">
        <v>61</v>
      </c>
      <c r="B39" s="48"/>
      <c r="C39" s="48" t="s">
        <v>117</v>
      </c>
      <c r="D39" s="47"/>
      <c r="E39" s="32"/>
      <c r="F39" s="32"/>
      <c r="G39" s="50"/>
      <c r="H39" s="50"/>
      <c r="I39" s="29"/>
      <c r="K39" s="51"/>
    </row>
    <row r="40" spans="1:11" ht="53.25" customHeight="1">
      <c r="A40" s="76" t="s">
        <v>153</v>
      </c>
      <c r="B40" s="80" t="s">
        <v>152</v>
      </c>
      <c r="C40" s="80" t="s">
        <v>97</v>
      </c>
      <c r="D40" s="76" t="s">
        <v>370</v>
      </c>
      <c r="E40" s="76" t="s">
        <v>100</v>
      </c>
      <c r="F40" s="27"/>
      <c r="G40" s="28"/>
      <c r="H40" s="30"/>
      <c r="I40" s="29"/>
      <c r="K40" s="29"/>
    </row>
    <row r="42" ht="15">
      <c r="F42" s="86" t="s">
        <v>180</v>
      </c>
    </row>
  </sheetData>
  <sheetProtection/>
  <autoFilter ref="A7:H7"/>
  <mergeCells count="6">
    <mergeCell ref="A4:H4"/>
    <mergeCell ref="A14:E14"/>
    <mergeCell ref="A22:E22"/>
    <mergeCell ref="A35:E35"/>
    <mergeCell ref="A28:E28"/>
    <mergeCell ref="A5:H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50" zoomScaleSheetLayoutView="50" zoomScalePageLayoutView="0" workbookViewId="0" topLeftCell="A1">
      <selection activeCell="H15" sqref="H15"/>
    </sheetView>
  </sheetViews>
  <sheetFormatPr defaultColWidth="9.140625" defaultRowHeight="15"/>
  <cols>
    <col min="1" max="1" width="9.140625" style="133" customWidth="1"/>
    <col min="2" max="2" width="31.7109375" style="133" customWidth="1"/>
    <col min="3" max="3" width="82.00390625" style="133" customWidth="1"/>
    <col min="4" max="8" width="34.57421875" style="133" customWidth="1"/>
    <col min="9" max="16384" width="9.140625" style="133" customWidth="1"/>
  </cols>
  <sheetData>
    <row r="1" spans="1:8" ht="18.75">
      <c r="A1" s="10"/>
      <c r="D1" s="134"/>
      <c r="H1" s="1" t="s">
        <v>137</v>
      </c>
    </row>
    <row r="2" spans="4:8" ht="18.75">
      <c r="D2" s="134"/>
      <c r="H2" s="1" t="s">
        <v>8</v>
      </c>
    </row>
    <row r="3" ht="18.75">
      <c r="D3" s="134"/>
    </row>
    <row r="4" spans="1:8" ht="42.75" customHeight="1">
      <c r="A4" s="249" t="s">
        <v>174</v>
      </c>
      <c r="B4" s="249"/>
      <c r="C4" s="249"/>
      <c r="D4" s="249"/>
      <c r="E4" s="249"/>
      <c r="F4" s="249"/>
      <c r="G4" s="249"/>
      <c r="H4" s="249"/>
    </row>
    <row r="5" spans="1:8" ht="18.75">
      <c r="A5" s="253" t="str">
        <f>Титульный!B4</f>
        <v>АО "ГНЦ НИИАР"</v>
      </c>
      <c r="B5" s="254"/>
      <c r="C5" s="254"/>
      <c r="D5" s="254"/>
      <c r="E5" s="254"/>
      <c r="F5" s="254"/>
      <c r="G5" s="254"/>
      <c r="H5" s="254"/>
    </row>
    <row r="6" spans="1:8" ht="19.5" thickBot="1">
      <c r="A6" s="82"/>
      <c r="B6" s="83"/>
      <c r="C6" s="83"/>
      <c r="D6" s="83"/>
      <c r="E6" s="83"/>
      <c r="F6" s="83"/>
      <c r="G6" s="83"/>
      <c r="H6" s="83"/>
    </row>
    <row r="7" spans="1:8" ht="88.5" customHeight="1" thickBot="1">
      <c r="A7" s="91" t="s">
        <v>86</v>
      </c>
      <c r="B7" s="92" t="s">
        <v>155</v>
      </c>
      <c r="C7" s="93" t="s">
        <v>87</v>
      </c>
      <c r="D7" s="94" t="s">
        <v>88</v>
      </c>
      <c r="E7" s="93" t="s">
        <v>108</v>
      </c>
      <c r="F7" s="93" t="s">
        <v>89</v>
      </c>
      <c r="G7" s="93" t="s">
        <v>98</v>
      </c>
      <c r="H7" s="95" t="s">
        <v>90</v>
      </c>
    </row>
    <row r="8" spans="1:8" ht="59.25" customHeight="1">
      <c r="A8" s="57">
        <v>1</v>
      </c>
      <c r="B8" s="57"/>
      <c r="C8" s="57" t="s">
        <v>91</v>
      </c>
      <c r="D8" s="58"/>
      <c r="E8" s="59"/>
      <c r="F8" s="59"/>
      <c r="G8" s="59"/>
      <c r="H8" s="59"/>
    </row>
    <row r="9" spans="1:8" ht="59.25" customHeight="1">
      <c r="A9" s="48" t="s">
        <v>109</v>
      </c>
      <c r="B9" s="48"/>
      <c r="C9" s="48" t="s">
        <v>110</v>
      </c>
      <c r="D9" s="135"/>
      <c r="E9" s="136"/>
      <c r="F9" s="136"/>
      <c r="G9" s="137"/>
      <c r="H9" s="137"/>
    </row>
    <row r="10" spans="1:8" ht="59.25" customHeight="1">
      <c r="A10" s="48" t="s">
        <v>111</v>
      </c>
      <c r="B10" s="48"/>
      <c r="C10" s="48" t="s">
        <v>112</v>
      </c>
      <c r="D10" s="138"/>
      <c r="E10" s="139"/>
      <c r="F10" s="139"/>
      <c r="G10" s="140"/>
      <c r="H10" s="139"/>
    </row>
    <row r="11" spans="1:8" ht="59.25" customHeight="1">
      <c r="A11" s="48" t="s">
        <v>113</v>
      </c>
      <c r="B11" s="48"/>
      <c r="C11" s="48" t="s">
        <v>114</v>
      </c>
      <c r="D11" s="135"/>
      <c r="E11" s="136"/>
      <c r="F11" s="136"/>
      <c r="G11" s="137"/>
      <c r="H11" s="137"/>
    </row>
    <row r="12" spans="1:8" ht="114.75" customHeight="1">
      <c r="A12" s="48" t="s">
        <v>115</v>
      </c>
      <c r="B12" s="48"/>
      <c r="C12" s="48" t="s">
        <v>116</v>
      </c>
      <c r="D12" s="135"/>
      <c r="E12" s="136"/>
      <c r="F12" s="136"/>
      <c r="G12" s="137"/>
      <c r="H12" s="137"/>
    </row>
    <row r="13" spans="1:8" ht="59.25" customHeight="1">
      <c r="A13" s="48" t="s">
        <v>61</v>
      </c>
      <c r="B13" s="48"/>
      <c r="C13" s="48" t="s">
        <v>117</v>
      </c>
      <c r="D13" s="135"/>
      <c r="E13" s="136"/>
      <c r="F13" s="136"/>
      <c r="G13" s="137"/>
      <c r="H13" s="137"/>
    </row>
    <row r="14" spans="1:8" ht="35.25" customHeight="1">
      <c r="A14" s="250" t="s">
        <v>140</v>
      </c>
      <c r="B14" s="251"/>
      <c r="C14" s="251"/>
      <c r="D14" s="251"/>
      <c r="E14" s="252"/>
      <c r="F14" s="136"/>
      <c r="G14" s="137"/>
      <c r="H14" s="137"/>
    </row>
    <row r="15" spans="1:8" ht="59.25" customHeight="1">
      <c r="A15" s="141" t="s">
        <v>142</v>
      </c>
      <c r="B15" s="142" t="s">
        <v>139</v>
      </c>
      <c r="C15" s="143" t="s">
        <v>138</v>
      </c>
      <c r="D15" s="144">
        <v>2015</v>
      </c>
      <c r="E15" s="145" t="s">
        <v>99</v>
      </c>
      <c r="F15" s="146">
        <v>36</v>
      </c>
      <c r="G15" s="146">
        <v>15</v>
      </c>
      <c r="H15" s="146">
        <v>74.18</v>
      </c>
    </row>
    <row r="16" spans="1:8" ht="59.25" customHeight="1">
      <c r="A16" s="55">
        <v>2</v>
      </c>
      <c r="B16" s="55"/>
      <c r="C16" s="55" t="s">
        <v>92</v>
      </c>
      <c r="D16" s="135"/>
      <c r="E16" s="139"/>
      <c r="F16" s="139"/>
      <c r="G16" s="147"/>
      <c r="H16" s="139"/>
    </row>
    <row r="17" spans="1:8" ht="59.25" customHeight="1">
      <c r="A17" s="48" t="s">
        <v>118</v>
      </c>
      <c r="B17" s="48"/>
      <c r="C17" s="48" t="s">
        <v>119</v>
      </c>
      <c r="D17" s="135"/>
      <c r="E17" s="136"/>
      <c r="F17" s="136"/>
      <c r="G17" s="137"/>
      <c r="H17" s="137"/>
    </row>
    <row r="18" spans="1:8" ht="59.25" customHeight="1">
      <c r="A18" s="48" t="s">
        <v>120</v>
      </c>
      <c r="B18" s="48"/>
      <c r="C18" s="48" t="s">
        <v>121</v>
      </c>
      <c r="D18" s="135"/>
      <c r="E18" s="136"/>
      <c r="F18" s="136"/>
      <c r="G18" s="147"/>
      <c r="H18" s="139"/>
    </row>
    <row r="19" spans="1:8" ht="59.25" customHeight="1">
      <c r="A19" s="48" t="s">
        <v>122</v>
      </c>
      <c r="B19" s="48"/>
      <c r="C19" s="48" t="s">
        <v>123</v>
      </c>
      <c r="D19" s="135"/>
      <c r="E19" s="136"/>
      <c r="F19" s="136"/>
      <c r="G19" s="137"/>
      <c r="H19" s="137"/>
    </row>
    <row r="20" spans="1:8" ht="101.25" customHeight="1">
      <c r="A20" s="48" t="s">
        <v>124</v>
      </c>
      <c r="B20" s="48"/>
      <c r="C20" s="48" t="s">
        <v>116</v>
      </c>
      <c r="D20" s="135"/>
      <c r="E20" s="136"/>
      <c r="F20" s="136"/>
      <c r="G20" s="147"/>
      <c r="H20" s="139"/>
    </row>
    <row r="21" spans="1:8" ht="59.25" customHeight="1">
      <c r="A21" s="48" t="s">
        <v>61</v>
      </c>
      <c r="B21" s="48"/>
      <c r="C21" s="48" t="s">
        <v>117</v>
      </c>
      <c r="D21" s="138"/>
      <c r="E21" s="136"/>
      <c r="F21" s="136"/>
      <c r="G21" s="137"/>
      <c r="H21" s="137"/>
    </row>
    <row r="22" spans="1:8" ht="38.25" customHeight="1">
      <c r="A22" s="250" t="s">
        <v>140</v>
      </c>
      <c r="B22" s="251"/>
      <c r="C22" s="251"/>
      <c r="D22" s="251"/>
      <c r="E22" s="252"/>
      <c r="F22" s="136"/>
      <c r="G22" s="137"/>
      <c r="H22" s="137"/>
    </row>
    <row r="23" spans="1:8" ht="59.25" customHeight="1">
      <c r="A23" s="148" t="s">
        <v>143</v>
      </c>
      <c r="B23" s="149" t="s">
        <v>144</v>
      </c>
      <c r="C23" s="149" t="s">
        <v>93</v>
      </c>
      <c r="D23" s="150">
        <v>2015</v>
      </c>
      <c r="E23" s="151" t="s">
        <v>141</v>
      </c>
      <c r="F23" s="152">
        <v>180</v>
      </c>
      <c r="G23" s="153">
        <v>75</v>
      </c>
      <c r="H23" s="152">
        <v>138.427</v>
      </c>
    </row>
    <row r="24" spans="1:8" ht="59.25" customHeight="1">
      <c r="A24" s="56">
        <v>3</v>
      </c>
      <c r="B24" s="56"/>
      <c r="C24" s="56" t="s">
        <v>94</v>
      </c>
      <c r="D24" s="138"/>
      <c r="E24" s="139"/>
      <c r="F24" s="139"/>
      <c r="G24" s="140"/>
      <c r="H24" s="154"/>
    </row>
    <row r="25" spans="1:8" ht="59.25" customHeight="1">
      <c r="A25" s="48" t="s">
        <v>125</v>
      </c>
      <c r="B25" s="48"/>
      <c r="C25" s="48" t="s">
        <v>126</v>
      </c>
      <c r="D25" s="138"/>
      <c r="E25" s="136"/>
      <c r="F25" s="136"/>
      <c r="G25" s="137"/>
      <c r="H25" s="137"/>
    </row>
    <row r="26" spans="1:8" ht="59.25" customHeight="1">
      <c r="A26" s="48" t="s">
        <v>127</v>
      </c>
      <c r="B26" s="48"/>
      <c r="C26" s="48" t="s">
        <v>128</v>
      </c>
      <c r="D26" s="138"/>
      <c r="E26" s="139"/>
      <c r="F26" s="139"/>
      <c r="G26" s="140"/>
      <c r="H26" s="154"/>
    </row>
    <row r="27" spans="1:8" ht="59.25" customHeight="1">
      <c r="A27" s="48" t="s">
        <v>61</v>
      </c>
      <c r="B27" s="48"/>
      <c r="C27" s="48" t="s">
        <v>117</v>
      </c>
      <c r="D27" s="138"/>
      <c r="E27" s="136"/>
      <c r="F27" s="136"/>
      <c r="G27" s="137"/>
      <c r="H27" s="137"/>
    </row>
    <row r="28" spans="1:8" ht="36.75" customHeight="1">
      <c r="A28" s="250" t="s">
        <v>140</v>
      </c>
      <c r="B28" s="251"/>
      <c r="C28" s="251"/>
      <c r="D28" s="251"/>
      <c r="E28" s="252"/>
      <c r="F28" s="136"/>
      <c r="G28" s="137"/>
      <c r="H28" s="137"/>
    </row>
    <row r="29" spans="1:8" ht="59.25" customHeight="1">
      <c r="A29" s="72" t="s">
        <v>145</v>
      </c>
      <c r="B29" s="73" t="s">
        <v>146</v>
      </c>
      <c r="C29" s="143" t="s">
        <v>147</v>
      </c>
      <c r="D29" s="144">
        <v>2016</v>
      </c>
      <c r="E29" s="136"/>
      <c r="F29" s="136"/>
      <c r="G29" s="137"/>
      <c r="H29" s="137"/>
    </row>
    <row r="30" spans="1:8" ht="59.25" customHeight="1">
      <c r="A30" s="55">
        <v>4</v>
      </c>
      <c r="B30" s="55"/>
      <c r="C30" s="55" t="s">
        <v>95</v>
      </c>
      <c r="D30" s="138"/>
      <c r="E30" s="139"/>
      <c r="F30" s="139"/>
      <c r="G30" s="140"/>
      <c r="H30" s="139"/>
    </row>
    <row r="31" spans="1:8" ht="59.25" customHeight="1">
      <c r="A31" s="48" t="s">
        <v>129</v>
      </c>
      <c r="B31" s="48"/>
      <c r="C31" s="48" t="s">
        <v>130</v>
      </c>
      <c r="D31" s="138"/>
      <c r="E31" s="136"/>
      <c r="F31" s="136"/>
      <c r="G31" s="137"/>
      <c r="H31" s="137"/>
    </row>
    <row r="32" spans="1:8" ht="59.25" customHeight="1">
      <c r="A32" s="48" t="s">
        <v>131</v>
      </c>
      <c r="B32" s="48"/>
      <c r="C32" s="48" t="s">
        <v>132</v>
      </c>
      <c r="D32" s="138"/>
      <c r="E32" s="139"/>
      <c r="F32" s="139"/>
      <c r="G32" s="140"/>
      <c r="H32" s="154"/>
    </row>
    <row r="33" spans="1:8" ht="99.75" customHeight="1">
      <c r="A33" s="48" t="s">
        <v>133</v>
      </c>
      <c r="B33" s="48"/>
      <c r="C33" s="48" t="s">
        <v>134</v>
      </c>
      <c r="D33" s="138"/>
      <c r="E33" s="136"/>
      <c r="F33" s="136"/>
      <c r="G33" s="137"/>
      <c r="H33" s="137"/>
    </row>
    <row r="34" spans="1:8" ht="59.25" customHeight="1">
      <c r="A34" s="48" t="s">
        <v>61</v>
      </c>
      <c r="B34" s="48"/>
      <c r="C34" s="48" t="s">
        <v>117</v>
      </c>
      <c r="D34" s="138"/>
      <c r="E34" s="139"/>
      <c r="F34" s="139"/>
      <c r="G34" s="140"/>
      <c r="H34" s="154"/>
    </row>
    <row r="35" spans="1:8" ht="42" customHeight="1">
      <c r="A35" s="250" t="s">
        <v>140</v>
      </c>
      <c r="B35" s="251"/>
      <c r="C35" s="251"/>
      <c r="D35" s="251"/>
      <c r="E35" s="252"/>
      <c r="G35" s="140"/>
      <c r="H35" s="154"/>
    </row>
    <row r="36" spans="1:8" ht="59.25" customHeight="1">
      <c r="A36" s="155" t="s">
        <v>148</v>
      </c>
      <c r="B36" s="156" t="s">
        <v>151</v>
      </c>
      <c r="C36" s="157" t="s">
        <v>150</v>
      </c>
      <c r="D36" s="158" t="s">
        <v>149</v>
      </c>
      <c r="E36" s="158" t="s">
        <v>154</v>
      </c>
      <c r="F36" s="159">
        <v>2847</v>
      </c>
      <c r="G36" s="160">
        <v>150</v>
      </c>
      <c r="H36" s="160">
        <v>1478.78</v>
      </c>
    </row>
    <row r="37" spans="1:8" ht="59.25" customHeight="1">
      <c r="A37" s="55">
        <v>5</v>
      </c>
      <c r="B37" s="55"/>
      <c r="C37" s="55" t="s">
        <v>96</v>
      </c>
      <c r="D37" s="135"/>
      <c r="E37" s="161"/>
      <c r="F37" s="161"/>
      <c r="G37" s="162"/>
      <c r="H37" s="163"/>
    </row>
    <row r="38" spans="1:8" ht="59.25" customHeight="1">
      <c r="A38" s="48" t="s">
        <v>135</v>
      </c>
      <c r="B38" s="48"/>
      <c r="C38" s="48" t="s">
        <v>136</v>
      </c>
      <c r="D38" s="135"/>
      <c r="E38" s="161"/>
      <c r="F38" s="161"/>
      <c r="G38" s="162"/>
      <c r="H38" s="163"/>
    </row>
    <row r="39" spans="1:8" ht="59.25" customHeight="1">
      <c r="A39" s="38" t="s">
        <v>61</v>
      </c>
      <c r="B39" s="48"/>
      <c r="C39" s="48" t="s">
        <v>117</v>
      </c>
      <c r="D39" s="138"/>
      <c r="E39" s="136"/>
      <c r="F39" s="136"/>
      <c r="G39" s="137"/>
      <c r="H39" s="137"/>
    </row>
    <row r="40" spans="1:8" ht="59.25" customHeight="1">
      <c r="A40" s="158" t="s">
        <v>153</v>
      </c>
      <c r="B40" s="164" t="s">
        <v>152</v>
      </c>
      <c r="C40" s="164" t="s">
        <v>97</v>
      </c>
      <c r="D40" s="158" t="s">
        <v>370</v>
      </c>
      <c r="E40" s="158" t="s">
        <v>100</v>
      </c>
      <c r="F40" s="139"/>
      <c r="G40" s="140"/>
      <c r="H40" s="154"/>
    </row>
    <row r="41" ht="18.75">
      <c r="D41" s="134"/>
    </row>
    <row r="42" spans="4:6" ht="18.75">
      <c r="D42" s="134"/>
      <c r="F42" s="165" t="s">
        <v>180</v>
      </c>
    </row>
    <row r="43" ht="18.75">
      <c r="D43" s="134"/>
    </row>
  </sheetData>
  <sheetProtection/>
  <autoFilter ref="A7:H7"/>
  <mergeCells count="6">
    <mergeCell ref="A4:H4"/>
    <mergeCell ref="A5:H5"/>
    <mergeCell ref="A14:E14"/>
    <mergeCell ref="A22:E22"/>
    <mergeCell ref="A28:E28"/>
    <mergeCell ref="A35:E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14" sqref="E14"/>
    </sheetView>
  </sheetViews>
  <sheetFormatPr defaultColWidth="9.140625" defaultRowHeight="15" outlineLevelRow="1"/>
  <cols>
    <col min="2" max="2" width="42.7109375" style="0" customWidth="1"/>
    <col min="3" max="6" width="33.421875" style="0" customWidth="1"/>
  </cols>
  <sheetData>
    <row r="1" spans="1:6" ht="18.75">
      <c r="A1" s="1"/>
      <c r="F1" s="1" t="s">
        <v>7</v>
      </c>
    </row>
    <row r="2" spans="1:6" ht="18.75">
      <c r="A2" s="1"/>
      <c r="F2" s="1" t="s">
        <v>8</v>
      </c>
    </row>
    <row r="3" spans="1:6" ht="49.5" customHeight="1">
      <c r="A3" s="258" t="s">
        <v>176</v>
      </c>
      <c r="B3" s="258"/>
      <c r="C3" s="258"/>
      <c r="D3" s="258"/>
      <c r="E3" s="258"/>
      <c r="F3" s="258"/>
    </row>
    <row r="4" spans="1:6" ht="20.25" customHeight="1">
      <c r="A4" s="262" t="str">
        <f>Титульный!B4</f>
        <v>АО "ГНЦ НИИАР"</v>
      </c>
      <c r="B4" s="263"/>
      <c r="C4" s="263"/>
      <c r="D4" s="263"/>
      <c r="E4" s="263"/>
      <c r="F4" s="263"/>
    </row>
    <row r="5" ht="15">
      <c r="A5" s="2"/>
    </row>
    <row r="6" spans="1:6" ht="75" customHeight="1">
      <c r="A6" s="259" t="s">
        <v>9</v>
      </c>
      <c r="B6" s="259" t="s">
        <v>10</v>
      </c>
      <c r="C6" s="259" t="s">
        <v>11</v>
      </c>
      <c r="D6" s="259"/>
      <c r="E6" s="259"/>
      <c r="F6" s="260" t="s">
        <v>12</v>
      </c>
    </row>
    <row r="7" spans="1:6" ht="75" customHeight="1">
      <c r="A7" s="259"/>
      <c r="B7" s="259"/>
      <c r="C7" s="170" t="s">
        <v>13</v>
      </c>
      <c r="D7" s="170" t="s">
        <v>14</v>
      </c>
      <c r="E7" s="170" t="s">
        <v>15</v>
      </c>
      <c r="F7" s="261"/>
    </row>
    <row r="8" spans="1:6" ht="18.75">
      <c r="A8" s="171">
        <v>1</v>
      </c>
      <c r="B8" s="171">
        <v>2</v>
      </c>
      <c r="C8" s="171">
        <v>3</v>
      </c>
      <c r="D8" s="171">
        <v>4</v>
      </c>
      <c r="E8" s="171">
        <v>5</v>
      </c>
      <c r="F8" s="171">
        <v>6</v>
      </c>
    </row>
    <row r="9" spans="1:6" ht="18.75">
      <c r="A9" s="255" t="str">
        <f>Титульный!B4</f>
        <v>АО "ГНЦ НИИАР"</v>
      </c>
      <c r="B9" s="256"/>
      <c r="C9" s="256"/>
      <c r="D9" s="256"/>
      <c r="E9" s="256"/>
      <c r="F9" s="257"/>
    </row>
    <row r="10" spans="1:6" ht="54" customHeight="1">
      <c r="A10" s="171" t="s">
        <v>16</v>
      </c>
      <c r="B10" s="171" t="s">
        <v>0</v>
      </c>
      <c r="C10" s="177">
        <f>'Приложение 3'!D10</f>
        <v>422560.1787037036</v>
      </c>
      <c r="D10" s="177">
        <f>'Отчет по ТП 2015'!H18</f>
        <v>18</v>
      </c>
      <c r="E10" s="177">
        <f>'Отчет по ТП 2015'!K18</f>
        <v>905</v>
      </c>
      <c r="F10" s="177">
        <f>C10/D10</f>
        <v>23475.56548353909</v>
      </c>
    </row>
    <row r="11" spans="1:6" ht="54" customHeight="1">
      <c r="A11" s="171" t="s">
        <v>17</v>
      </c>
      <c r="B11" s="171" t="s">
        <v>18</v>
      </c>
      <c r="C11" s="177">
        <f>'Приложение 3'!E10</f>
        <v>22841.090740740736</v>
      </c>
      <c r="D11" s="177">
        <f>D10</f>
        <v>18</v>
      </c>
      <c r="E11" s="177">
        <f>E10</f>
        <v>905</v>
      </c>
      <c r="F11" s="177">
        <f>C11/D11</f>
        <v>1268.9494855967075</v>
      </c>
    </row>
    <row r="12" spans="1:6" ht="131.25" customHeight="1">
      <c r="A12" s="171" t="s">
        <v>19</v>
      </c>
      <c r="B12" s="171" t="s">
        <v>20</v>
      </c>
      <c r="C12" s="177">
        <f>'Приложение 3'!F10</f>
        <v>25125.199814814816</v>
      </c>
      <c r="D12" s="177">
        <f>D10</f>
        <v>18</v>
      </c>
      <c r="E12" s="177">
        <v>0</v>
      </c>
      <c r="F12" s="177">
        <v>0</v>
      </c>
    </row>
    <row r="13" spans="1:6" ht="81" customHeight="1">
      <c r="A13" s="171" t="s">
        <v>21</v>
      </c>
      <c r="B13" s="171" t="s">
        <v>22</v>
      </c>
      <c r="C13" s="177">
        <f>'Приложение 3'!G10</f>
        <v>22841.090740740736</v>
      </c>
      <c r="D13" s="177">
        <f>D10</f>
        <v>18</v>
      </c>
      <c r="E13" s="177">
        <f>E10</f>
        <v>905</v>
      </c>
      <c r="F13" s="177">
        <f>C13/D13</f>
        <v>1268.9494855967075</v>
      </c>
    </row>
    <row r="14" spans="1:6" ht="18.75" outlineLevel="1">
      <c r="A14" s="171"/>
      <c r="B14" s="171" t="s">
        <v>67</v>
      </c>
      <c r="C14" s="214">
        <f>SUM(C10:C13)</f>
        <v>493367.55999999994</v>
      </c>
      <c r="D14" s="172">
        <f>D10</f>
        <v>18</v>
      </c>
      <c r="E14" s="172">
        <f>E10</f>
        <v>905</v>
      </c>
      <c r="F14" s="177">
        <f>C14/D14</f>
        <v>27409.308888888885</v>
      </c>
    </row>
    <row r="16" spans="2:5" ht="18.75">
      <c r="B16" s="5"/>
      <c r="C16" s="6"/>
      <c r="D16" s="85" t="s">
        <v>179</v>
      </c>
      <c r="E16" s="86" t="s">
        <v>180</v>
      </c>
    </row>
  </sheetData>
  <sheetProtection password="CF26" sheet="1"/>
  <mergeCells count="7">
    <mergeCell ref="A9:F9"/>
    <mergeCell ref="A3:F3"/>
    <mergeCell ref="A6:A7"/>
    <mergeCell ref="B6:B7"/>
    <mergeCell ref="C6:E6"/>
    <mergeCell ref="F6:F7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14" sqref="E14"/>
    </sheetView>
  </sheetViews>
  <sheetFormatPr defaultColWidth="9.140625" defaultRowHeight="15" outlineLevelRow="1"/>
  <cols>
    <col min="2" max="2" width="42.7109375" style="0" customWidth="1"/>
    <col min="3" max="6" width="33.421875" style="0" customWidth="1"/>
  </cols>
  <sheetData>
    <row r="1" spans="1:6" ht="18.75">
      <c r="A1" s="167"/>
      <c r="B1" s="168"/>
      <c r="C1" s="168"/>
      <c r="D1" s="168"/>
      <c r="E1" s="168"/>
      <c r="F1" s="167" t="s">
        <v>7</v>
      </c>
    </row>
    <row r="2" spans="1:6" ht="18.75">
      <c r="A2" s="167"/>
      <c r="B2" s="168"/>
      <c r="C2" s="168"/>
      <c r="D2" s="168"/>
      <c r="E2" s="168"/>
      <c r="F2" s="167" t="s">
        <v>8</v>
      </c>
    </row>
    <row r="3" spans="1:6" ht="57" customHeight="1">
      <c r="A3" s="264" t="s">
        <v>175</v>
      </c>
      <c r="B3" s="264"/>
      <c r="C3" s="264"/>
      <c r="D3" s="264"/>
      <c r="E3" s="264"/>
      <c r="F3" s="264"/>
    </row>
    <row r="4" spans="1:6" ht="15.75" customHeight="1">
      <c r="A4" s="265" t="str">
        <f>Титульный!B4</f>
        <v>АО "ГНЦ НИИАР"</v>
      </c>
      <c r="B4" s="266"/>
      <c r="C4" s="266"/>
      <c r="D4" s="266"/>
      <c r="E4" s="266"/>
      <c r="F4" s="266"/>
    </row>
    <row r="5" spans="1:6" ht="15">
      <c r="A5" s="169"/>
      <c r="B5" s="168"/>
      <c r="C5" s="168"/>
      <c r="D5" s="168"/>
      <c r="E5" s="168"/>
      <c r="F5" s="168"/>
    </row>
    <row r="6" spans="1:6" ht="75" customHeight="1">
      <c r="A6" s="259" t="s">
        <v>9</v>
      </c>
      <c r="B6" s="259" t="s">
        <v>10</v>
      </c>
      <c r="C6" s="259" t="s">
        <v>11</v>
      </c>
      <c r="D6" s="259"/>
      <c r="E6" s="259"/>
      <c r="F6" s="260" t="s">
        <v>12</v>
      </c>
    </row>
    <row r="7" spans="1:6" ht="75" customHeight="1">
      <c r="A7" s="259"/>
      <c r="B7" s="259"/>
      <c r="C7" s="170" t="s">
        <v>13</v>
      </c>
      <c r="D7" s="170" t="s">
        <v>14</v>
      </c>
      <c r="E7" s="170" t="s">
        <v>15</v>
      </c>
      <c r="F7" s="261"/>
    </row>
    <row r="8" spans="1:6" ht="18.75">
      <c r="A8" s="171">
        <v>1</v>
      </c>
      <c r="B8" s="171">
        <v>2</v>
      </c>
      <c r="C8" s="171">
        <v>3</v>
      </c>
      <c r="D8" s="171">
        <v>4</v>
      </c>
      <c r="E8" s="171">
        <v>5</v>
      </c>
      <c r="F8" s="171">
        <v>6</v>
      </c>
    </row>
    <row r="9" spans="1:6" ht="18.75">
      <c r="A9" s="255" t="str">
        <f>Титульный!B4</f>
        <v>АО "ГНЦ НИИАР"</v>
      </c>
      <c r="B9" s="256"/>
      <c r="C9" s="256"/>
      <c r="D9" s="256"/>
      <c r="E9" s="256"/>
      <c r="F9" s="257"/>
    </row>
    <row r="10" spans="1:6" ht="54" customHeight="1">
      <c r="A10" s="171" t="s">
        <v>16</v>
      </c>
      <c r="B10" s="171" t="s">
        <v>0</v>
      </c>
      <c r="C10" s="177">
        <f>'Приложение 3'!I10</f>
        <v>573663.5213923312</v>
      </c>
      <c r="D10" s="177">
        <f>'Отчет по ТП 2016'!H18</f>
        <v>31</v>
      </c>
      <c r="E10" s="177">
        <f>'Отчет по ТП 2016'!K18</f>
        <v>2410.955</v>
      </c>
      <c r="F10" s="177">
        <f>C10/D10</f>
        <v>18505.274883623588</v>
      </c>
    </row>
    <row r="11" spans="1:6" ht="54" customHeight="1">
      <c r="A11" s="171" t="s">
        <v>17</v>
      </c>
      <c r="B11" s="171" t="s">
        <v>18</v>
      </c>
      <c r="C11" s="177">
        <f>'Приложение 3'!J10</f>
        <v>31008.83899418006</v>
      </c>
      <c r="D11" s="177">
        <f>D10</f>
        <v>31</v>
      </c>
      <c r="E11" s="177">
        <f>E10</f>
        <v>2410.955</v>
      </c>
      <c r="F11" s="177">
        <f>C11/D11</f>
        <v>1000.285128844518</v>
      </c>
    </row>
    <row r="12" spans="1:6" ht="131.25" customHeight="1">
      <c r="A12" s="171" t="s">
        <v>19</v>
      </c>
      <c r="B12" s="171" t="s">
        <v>20</v>
      </c>
      <c r="C12" s="177">
        <f>'Приложение 3'!K10</f>
        <v>34109.722893598075</v>
      </c>
      <c r="D12" s="177">
        <f>D10</f>
        <v>31</v>
      </c>
      <c r="E12" s="177">
        <v>0</v>
      </c>
      <c r="F12" s="177">
        <v>0</v>
      </c>
    </row>
    <row r="13" spans="1:6" ht="81" customHeight="1">
      <c r="A13" s="171" t="s">
        <v>21</v>
      </c>
      <c r="B13" s="171" t="s">
        <v>22</v>
      </c>
      <c r="C13" s="177">
        <f>'Приложение 3'!L10</f>
        <v>31008.83899418006</v>
      </c>
      <c r="D13" s="177">
        <f>D10</f>
        <v>31</v>
      </c>
      <c r="E13" s="177">
        <f>E10</f>
        <v>2410.955</v>
      </c>
      <c r="F13" s="177">
        <f>C13/D13</f>
        <v>1000.285128844518</v>
      </c>
    </row>
    <row r="14" spans="1:6" ht="18.75" outlineLevel="1">
      <c r="A14" s="171"/>
      <c r="B14" s="171" t="s">
        <v>67</v>
      </c>
      <c r="C14" s="172">
        <f>SUM(C10:C13)</f>
        <v>669790.9222742894</v>
      </c>
      <c r="D14" s="172">
        <f>D10</f>
        <v>31</v>
      </c>
      <c r="E14" s="172">
        <f>E10</f>
        <v>2410.955</v>
      </c>
      <c r="F14" s="177">
        <f>C14/D14</f>
        <v>21606.158783041596</v>
      </c>
    </row>
    <row r="15" spans="1:6" ht="15">
      <c r="A15" s="168"/>
      <c r="B15" s="168"/>
      <c r="C15" s="168"/>
      <c r="D15" s="168"/>
      <c r="E15" s="168"/>
      <c r="F15" s="168"/>
    </row>
    <row r="16" spans="1:6" ht="18.75">
      <c r="A16" s="168"/>
      <c r="B16" s="173"/>
      <c r="C16" s="174"/>
      <c r="D16" s="175" t="s">
        <v>179</v>
      </c>
      <c r="E16" s="176" t="s">
        <v>180</v>
      </c>
      <c r="F16" s="168"/>
    </row>
    <row r="17" spans="1:6" ht="15">
      <c r="A17" s="168"/>
      <c r="B17" s="168"/>
      <c r="C17" s="168"/>
      <c r="D17" s="168"/>
      <c r="E17" s="168"/>
      <c r="F17" s="168"/>
    </row>
  </sheetData>
  <sheetProtection password="CF26" sheet="1"/>
  <mergeCells count="7">
    <mergeCell ref="A9:F9"/>
    <mergeCell ref="A3:F3"/>
    <mergeCell ref="A6:A7"/>
    <mergeCell ref="B6:B7"/>
    <mergeCell ref="C6:E6"/>
    <mergeCell ref="F6:F7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2" sqref="F12"/>
    </sheetView>
  </sheetViews>
  <sheetFormatPr defaultColWidth="9.140625" defaultRowHeight="15" outlineLevelRow="1"/>
  <cols>
    <col min="2" max="2" width="42.7109375" style="0" customWidth="1"/>
    <col min="3" max="6" width="33.421875" style="0" customWidth="1"/>
  </cols>
  <sheetData>
    <row r="1" spans="1:6" ht="18.75">
      <c r="A1" s="1"/>
      <c r="F1" s="1" t="s">
        <v>7</v>
      </c>
    </row>
    <row r="2" spans="1:6" ht="18.75">
      <c r="A2" s="1"/>
      <c r="F2" s="1" t="s">
        <v>8</v>
      </c>
    </row>
    <row r="3" spans="1:6" ht="57" customHeight="1">
      <c r="A3" s="258" t="s">
        <v>175</v>
      </c>
      <c r="B3" s="258"/>
      <c r="C3" s="258"/>
      <c r="D3" s="258"/>
      <c r="E3" s="258"/>
      <c r="F3" s="258"/>
    </row>
    <row r="4" spans="1:6" ht="17.25" customHeight="1">
      <c r="A4" s="262" t="str">
        <f>Титульный!B4</f>
        <v>АО "ГНЦ НИИАР"</v>
      </c>
      <c r="B4" s="263"/>
      <c r="C4" s="263"/>
      <c r="D4" s="263"/>
      <c r="E4" s="263"/>
      <c r="F4" s="263"/>
    </row>
    <row r="5" ht="15">
      <c r="A5" s="2"/>
    </row>
    <row r="6" spans="1:6" ht="75" customHeight="1">
      <c r="A6" s="267" t="s">
        <v>9</v>
      </c>
      <c r="B6" s="267" t="s">
        <v>10</v>
      </c>
      <c r="C6" s="267" t="s">
        <v>11</v>
      </c>
      <c r="D6" s="267"/>
      <c r="E6" s="267"/>
      <c r="F6" s="268" t="s">
        <v>12</v>
      </c>
    </row>
    <row r="7" spans="1:6" ht="75" customHeight="1">
      <c r="A7" s="267"/>
      <c r="B7" s="267"/>
      <c r="C7" s="178" t="s">
        <v>13</v>
      </c>
      <c r="D7" s="178" t="s">
        <v>14</v>
      </c>
      <c r="E7" s="178" t="s">
        <v>15</v>
      </c>
      <c r="F7" s="269"/>
    </row>
    <row r="8" spans="1:6" ht="18.75">
      <c r="A8" s="171">
        <v>1</v>
      </c>
      <c r="B8" s="171">
        <v>2</v>
      </c>
      <c r="C8" s="171">
        <v>3</v>
      </c>
      <c r="D8" s="171">
        <v>4</v>
      </c>
      <c r="E8" s="171">
        <v>5</v>
      </c>
      <c r="F8" s="171">
        <v>6</v>
      </c>
    </row>
    <row r="9" spans="1:6" ht="18.75">
      <c r="A9" s="255" t="str">
        <f>Титульный!B4</f>
        <v>АО "ГНЦ НИИАР"</v>
      </c>
      <c r="B9" s="256"/>
      <c r="C9" s="256"/>
      <c r="D9" s="256"/>
      <c r="E9" s="256"/>
      <c r="F9" s="257"/>
    </row>
    <row r="10" spans="1:9" ht="54" customHeight="1">
      <c r="A10" s="171" t="s">
        <v>16</v>
      </c>
      <c r="B10" s="171" t="s">
        <v>0</v>
      </c>
      <c r="C10" s="177">
        <f>'Приложение 3'!N10</f>
        <v>1020117.9640232486</v>
      </c>
      <c r="D10" s="177">
        <f>'Отчет по ТП 2017'!H18</f>
        <v>48</v>
      </c>
      <c r="E10" s="177">
        <f>'Отчет по ТП 2017'!K18</f>
        <v>1670.5</v>
      </c>
      <c r="F10" s="177">
        <f>C10/D10</f>
        <v>21252.45758381768</v>
      </c>
      <c r="I10" s="9"/>
    </row>
    <row r="11" spans="1:6" ht="54" customHeight="1">
      <c r="A11" s="171" t="s">
        <v>17</v>
      </c>
      <c r="B11" s="171" t="s">
        <v>18</v>
      </c>
      <c r="C11" s="177">
        <f>'Приложение 3'!O10</f>
        <v>55141.511568824244</v>
      </c>
      <c r="D11" s="177">
        <f>D10</f>
        <v>48</v>
      </c>
      <c r="E11" s="177">
        <f>E10</f>
        <v>1670.5</v>
      </c>
      <c r="F11" s="177">
        <f>C11/D11</f>
        <v>1148.7814910171717</v>
      </c>
    </row>
    <row r="12" spans="1:6" ht="131.25" customHeight="1">
      <c r="A12" s="171" t="s">
        <v>19</v>
      </c>
      <c r="B12" s="171" t="s">
        <v>20</v>
      </c>
      <c r="C12" s="177">
        <f>'Приложение 3'!P10</f>
        <v>60655.662725706694</v>
      </c>
      <c r="D12" s="177">
        <f>D10</f>
        <v>48</v>
      </c>
      <c r="E12" s="177">
        <v>0</v>
      </c>
      <c r="F12" s="177">
        <v>0</v>
      </c>
    </row>
    <row r="13" spans="1:6" ht="81" customHeight="1">
      <c r="A13" s="171" t="s">
        <v>21</v>
      </c>
      <c r="B13" s="171" t="s">
        <v>22</v>
      </c>
      <c r="C13" s="177">
        <f>'Приложение 3'!Q10</f>
        <v>55141.511568824244</v>
      </c>
      <c r="D13" s="177">
        <f>D10</f>
        <v>48</v>
      </c>
      <c r="E13" s="177">
        <f>E10</f>
        <v>1670.5</v>
      </c>
      <c r="F13" s="177">
        <f>C13/D13</f>
        <v>1148.7814910171717</v>
      </c>
    </row>
    <row r="14" spans="1:6" s="26" customFormat="1" ht="18.75" outlineLevel="1">
      <c r="A14" s="171"/>
      <c r="B14" s="171" t="s">
        <v>67</v>
      </c>
      <c r="C14" s="179">
        <f>SUM(C10:C13)</f>
        <v>1191056.6498866037</v>
      </c>
      <c r="D14" s="179">
        <f>D10</f>
        <v>48</v>
      </c>
      <c r="E14" s="179">
        <f>E10</f>
        <v>1670.5</v>
      </c>
      <c r="F14" s="177">
        <f>C14/D14</f>
        <v>24813.68020597091</v>
      </c>
    </row>
    <row r="16" spans="4:5" ht="18.75">
      <c r="D16" s="85" t="s">
        <v>179</v>
      </c>
      <c r="E16" s="86" t="s">
        <v>180</v>
      </c>
    </row>
  </sheetData>
  <sheetProtection password="CF26" sheet="1"/>
  <mergeCells count="7">
    <mergeCell ref="A9:F9"/>
    <mergeCell ref="A3:F3"/>
    <mergeCell ref="A6:A7"/>
    <mergeCell ref="B6:B7"/>
    <mergeCell ref="C6:E6"/>
    <mergeCell ref="F6:F7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view="pageBreakPreview" zoomScale="50" zoomScaleNormal="70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H13" sqref="H13"/>
    </sheetView>
  </sheetViews>
  <sheetFormatPr defaultColWidth="9.140625" defaultRowHeight="15"/>
  <cols>
    <col min="2" max="2" width="56.28125" style="0" customWidth="1"/>
    <col min="3" max="3" width="24.00390625" style="0" customWidth="1"/>
    <col min="4" max="7" width="18.28125" style="0" customWidth="1"/>
    <col min="8" max="8" width="24.00390625" style="0" customWidth="1"/>
    <col min="9" max="12" width="19.28125" style="0" customWidth="1"/>
    <col min="13" max="13" width="24.00390625" style="0" customWidth="1"/>
    <col min="14" max="16" width="19.140625" style="0" customWidth="1"/>
    <col min="17" max="17" width="19.421875" style="0" customWidth="1"/>
  </cols>
  <sheetData>
    <row r="1" spans="13:17" ht="18.75">
      <c r="M1" s="1"/>
      <c r="Q1" s="1" t="s">
        <v>23</v>
      </c>
    </row>
    <row r="2" spans="13:17" ht="18.75">
      <c r="M2" s="1"/>
      <c r="Q2" s="1" t="s">
        <v>8</v>
      </c>
    </row>
    <row r="3" ht="18.75">
      <c r="A3" s="3"/>
    </row>
    <row r="4" spans="1:17" ht="18.75">
      <c r="A4" s="270" t="s">
        <v>24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</row>
    <row r="5" spans="1:17" ht="42" customHeight="1">
      <c r="A5" s="258" t="s">
        <v>368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</row>
    <row r="6" spans="1:14" ht="18.75">
      <c r="A6" s="3"/>
      <c r="C6" s="271" t="str">
        <f>Титульный!B4</f>
        <v>АО "ГНЦ НИИАР"</v>
      </c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</row>
    <row r="7" spans="3:17" ht="18.75">
      <c r="C7" s="34"/>
      <c r="D7" s="26"/>
      <c r="E7" s="26"/>
      <c r="F7" s="26"/>
      <c r="G7" s="26"/>
      <c r="H7" s="34"/>
      <c r="I7" s="26"/>
      <c r="J7" s="26"/>
      <c r="K7" s="26"/>
      <c r="L7" s="26"/>
      <c r="M7" s="35"/>
      <c r="Q7" s="166" t="s">
        <v>369</v>
      </c>
    </row>
    <row r="8" spans="1:17" ht="91.5" customHeight="1">
      <c r="A8" s="178" t="s">
        <v>9</v>
      </c>
      <c r="B8" s="178" t="s">
        <v>25</v>
      </c>
      <c r="C8" s="180" t="s">
        <v>69</v>
      </c>
      <c r="D8" s="178" t="s">
        <v>71</v>
      </c>
      <c r="E8" s="178" t="s">
        <v>72</v>
      </c>
      <c r="F8" s="178" t="s">
        <v>73</v>
      </c>
      <c r="G8" s="178" t="s">
        <v>74</v>
      </c>
      <c r="H8" s="180" t="s">
        <v>101</v>
      </c>
      <c r="I8" s="178" t="s">
        <v>71</v>
      </c>
      <c r="J8" s="178" t="s">
        <v>72</v>
      </c>
      <c r="K8" s="178" t="s">
        <v>73</v>
      </c>
      <c r="L8" s="178" t="s">
        <v>74</v>
      </c>
      <c r="M8" s="180" t="s">
        <v>367</v>
      </c>
      <c r="N8" s="178" t="s">
        <v>71</v>
      </c>
      <c r="O8" s="178" t="s">
        <v>72</v>
      </c>
      <c r="P8" s="178" t="s">
        <v>73</v>
      </c>
      <c r="Q8" s="181" t="s">
        <v>74</v>
      </c>
    </row>
    <row r="9" spans="1:17" ht="18.75">
      <c r="A9" s="171">
        <v>1</v>
      </c>
      <c r="B9" s="171">
        <v>2</v>
      </c>
      <c r="C9" s="171">
        <v>3</v>
      </c>
      <c r="D9" s="171">
        <v>4</v>
      </c>
      <c r="E9" s="171">
        <v>5</v>
      </c>
      <c r="F9" s="171">
        <v>6</v>
      </c>
      <c r="G9" s="171">
        <v>7</v>
      </c>
      <c r="H9" s="171">
        <v>8</v>
      </c>
      <c r="I9" s="171">
        <v>9</v>
      </c>
      <c r="J9" s="171">
        <v>10</v>
      </c>
      <c r="K9" s="171">
        <v>11</v>
      </c>
      <c r="L9" s="171">
        <v>12</v>
      </c>
      <c r="M9" s="171">
        <v>13</v>
      </c>
      <c r="N9" s="171">
        <v>14</v>
      </c>
      <c r="O9" s="171">
        <v>15</v>
      </c>
      <c r="P9" s="171">
        <v>16</v>
      </c>
      <c r="Q9" s="171">
        <v>17</v>
      </c>
    </row>
    <row r="10" spans="1:17" ht="42.75" customHeight="1">
      <c r="A10" s="182" t="s">
        <v>16</v>
      </c>
      <c r="B10" s="182" t="s">
        <v>177</v>
      </c>
      <c r="C10" s="183">
        <f aca="true" t="shared" si="0" ref="C10:Q10">C11+C12+C13+C14+C15+C24</f>
        <v>493367.56</v>
      </c>
      <c r="D10" s="183">
        <f t="shared" si="0"/>
        <v>422560.1787037036</v>
      </c>
      <c r="E10" s="183">
        <f t="shared" si="0"/>
        <v>22841.090740740736</v>
      </c>
      <c r="F10" s="183">
        <f t="shared" si="0"/>
        <v>25125.199814814816</v>
      </c>
      <c r="G10" s="183">
        <f t="shared" si="0"/>
        <v>22841.090740740736</v>
      </c>
      <c r="H10" s="183">
        <f t="shared" si="0"/>
        <v>669790.9222742892</v>
      </c>
      <c r="I10" s="183">
        <f t="shared" si="0"/>
        <v>573663.5213923312</v>
      </c>
      <c r="J10" s="183">
        <f t="shared" si="0"/>
        <v>31008.83899418006</v>
      </c>
      <c r="K10" s="183">
        <f t="shared" si="0"/>
        <v>34109.722893598075</v>
      </c>
      <c r="L10" s="183">
        <f t="shared" si="0"/>
        <v>31008.83899418006</v>
      </c>
      <c r="M10" s="183">
        <f t="shared" si="0"/>
        <v>1191056.6498866037</v>
      </c>
      <c r="N10" s="183">
        <f t="shared" si="0"/>
        <v>1020117.9640232486</v>
      </c>
      <c r="O10" s="183">
        <f t="shared" si="0"/>
        <v>55141.511568824244</v>
      </c>
      <c r="P10" s="183">
        <f t="shared" si="0"/>
        <v>60655.662725706694</v>
      </c>
      <c r="Q10" s="183">
        <f t="shared" si="0"/>
        <v>55141.511568824244</v>
      </c>
    </row>
    <row r="11" spans="1:17" ht="24" customHeight="1">
      <c r="A11" s="182" t="s">
        <v>26</v>
      </c>
      <c r="B11" s="182" t="s">
        <v>27</v>
      </c>
      <c r="C11" s="184">
        <f>D11+E11+F11+G11</f>
        <v>0</v>
      </c>
      <c r="D11" s="235">
        <v>0</v>
      </c>
      <c r="E11" s="235">
        <v>0</v>
      </c>
      <c r="F11" s="235">
        <v>0</v>
      </c>
      <c r="G11" s="235">
        <v>0</v>
      </c>
      <c r="H11" s="184">
        <f>I11+J11+K11+L11</f>
        <v>0</v>
      </c>
      <c r="I11" s="235">
        <v>0</v>
      </c>
      <c r="J11" s="235">
        <v>0</v>
      </c>
      <c r="K11" s="235">
        <v>0</v>
      </c>
      <c r="L11" s="235">
        <v>0</v>
      </c>
      <c r="M11" s="184">
        <f>N11+O11+P11+Q11</f>
        <v>0</v>
      </c>
      <c r="N11" s="235">
        <v>0</v>
      </c>
      <c r="O11" s="235">
        <v>0</v>
      </c>
      <c r="P11" s="235">
        <v>0</v>
      </c>
      <c r="Q11" s="235">
        <v>0</v>
      </c>
    </row>
    <row r="12" spans="1:17" ht="24" customHeight="1">
      <c r="A12" s="182" t="s">
        <v>28</v>
      </c>
      <c r="B12" s="182" t="s">
        <v>29</v>
      </c>
      <c r="C12" s="184">
        <f aca="true" t="shared" si="1" ref="C12:C28">D12+E12+F12+G12</f>
        <v>0</v>
      </c>
      <c r="D12" s="235">
        <v>0</v>
      </c>
      <c r="E12" s="235">
        <v>0</v>
      </c>
      <c r="F12" s="235">
        <v>0</v>
      </c>
      <c r="G12" s="235">
        <v>0</v>
      </c>
      <c r="H12" s="184">
        <f aca="true" t="shared" si="2" ref="H12:H28">I12+J12+K12+L12</f>
        <v>0</v>
      </c>
      <c r="I12" s="235">
        <v>0</v>
      </c>
      <c r="J12" s="235">
        <v>0</v>
      </c>
      <c r="K12" s="235">
        <v>0</v>
      </c>
      <c r="L12" s="235">
        <v>0</v>
      </c>
      <c r="M12" s="184">
        <f aca="true" t="shared" si="3" ref="M12:M28">N12+O12+P12+Q12</f>
        <v>0</v>
      </c>
      <c r="N12" s="235">
        <v>0</v>
      </c>
      <c r="O12" s="235">
        <v>0</v>
      </c>
      <c r="P12" s="235">
        <v>0</v>
      </c>
      <c r="Q12" s="235">
        <v>0</v>
      </c>
    </row>
    <row r="13" spans="1:17" ht="24" customHeight="1">
      <c r="A13" s="182" t="s">
        <v>30</v>
      </c>
      <c r="B13" s="182" t="s">
        <v>31</v>
      </c>
      <c r="C13" s="184">
        <f t="shared" si="1"/>
        <v>135699.84</v>
      </c>
      <c r="D13" s="235">
        <v>116224.4</v>
      </c>
      <c r="E13" s="235">
        <v>6282.4</v>
      </c>
      <c r="F13" s="235">
        <v>6910.640000000001</v>
      </c>
      <c r="G13" s="235">
        <v>6282.4</v>
      </c>
      <c r="H13" s="184">
        <f t="shared" si="2"/>
        <v>212956.81</v>
      </c>
      <c r="I13" s="235">
        <v>182393.56412037037</v>
      </c>
      <c r="J13" s="235">
        <v>9859.111574074073</v>
      </c>
      <c r="K13" s="235">
        <v>10845.022731481484</v>
      </c>
      <c r="L13" s="235">
        <v>9859.111574074073</v>
      </c>
      <c r="M13" s="184">
        <f t="shared" si="3"/>
        <v>325833.7</v>
      </c>
      <c r="N13" s="235">
        <v>279070.5300925926</v>
      </c>
      <c r="O13" s="235">
        <v>15084.893518518518</v>
      </c>
      <c r="P13" s="235">
        <v>16593.382870370373</v>
      </c>
      <c r="Q13" s="235">
        <v>15084.893518518518</v>
      </c>
    </row>
    <row r="14" spans="1:17" ht="24" customHeight="1">
      <c r="A14" s="182" t="s">
        <v>32</v>
      </c>
      <c r="B14" s="182" t="s">
        <v>33</v>
      </c>
      <c r="C14" s="184">
        <f t="shared" si="1"/>
        <v>36130.55</v>
      </c>
      <c r="D14" s="235">
        <v>30945.146990740745</v>
      </c>
      <c r="E14" s="235">
        <v>1672.7106481481483</v>
      </c>
      <c r="F14" s="235">
        <v>1839.9817129629635</v>
      </c>
      <c r="G14" s="235">
        <v>1672.7106481481483</v>
      </c>
      <c r="H14" s="184">
        <f t="shared" si="2"/>
        <v>64641.51000000001</v>
      </c>
      <c r="I14" s="235">
        <v>55364.25625000001</v>
      </c>
      <c r="J14" s="235">
        <v>2992.6625000000004</v>
      </c>
      <c r="K14" s="235">
        <v>3291.9287500000014</v>
      </c>
      <c r="L14" s="235">
        <v>2992.6625000000004</v>
      </c>
      <c r="M14" s="184">
        <f t="shared" si="3"/>
        <v>98970.93000000001</v>
      </c>
      <c r="N14" s="235">
        <v>84766.76875</v>
      </c>
      <c r="O14" s="235">
        <v>4581.9875</v>
      </c>
      <c r="P14" s="235">
        <v>5040.186250000002</v>
      </c>
      <c r="Q14" s="235">
        <v>4581.9875</v>
      </c>
    </row>
    <row r="15" spans="1:17" ht="24" customHeight="1">
      <c r="A15" s="182" t="s">
        <v>34</v>
      </c>
      <c r="B15" s="182" t="s">
        <v>2</v>
      </c>
      <c r="C15" s="184">
        <f>C16+C17+C18</f>
        <v>309952.3</v>
      </c>
      <c r="D15" s="235">
        <v>265468.4050925925</v>
      </c>
      <c r="E15" s="235">
        <v>14349.643518518515</v>
      </c>
      <c r="F15" s="235">
        <v>15784.60787037037</v>
      </c>
      <c r="G15" s="235">
        <v>14349.643518518515</v>
      </c>
      <c r="H15" s="184">
        <f t="shared" si="2"/>
        <v>373890.7249610998</v>
      </c>
      <c r="I15" s="235">
        <v>320230.4820268679</v>
      </c>
      <c r="J15" s="235">
        <v>17309.755785236102</v>
      </c>
      <c r="K15" s="235">
        <v>19040.731363759718</v>
      </c>
      <c r="L15" s="235">
        <v>17309.755785236102</v>
      </c>
      <c r="M15" s="184">
        <f t="shared" si="3"/>
        <v>759051.9236059999</v>
      </c>
      <c r="N15" s="235">
        <v>650113.9160514352</v>
      </c>
      <c r="O15" s="235">
        <v>35141.29275953703</v>
      </c>
      <c r="P15" s="235">
        <v>38655.422035490745</v>
      </c>
      <c r="Q15" s="235">
        <v>35141.29275953703</v>
      </c>
    </row>
    <row r="16" spans="1:17" ht="42.75" customHeight="1">
      <c r="A16" s="182" t="s">
        <v>35</v>
      </c>
      <c r="B16" s="182" t="s">
        <v>156</v>
      </c>
      <c r="C16" s="184">
        <f t="shared" si="1"/>
        <v>3849.2400000000007</v>
      </c>
      <c r="D16" s="235">
        <v>3296.802777777778</v>
      </c>
      <c r="E16" s="235">
        <v>178.20555555555555</v>
      </c>
      <c r="F16" s="235">
        <v>196.02611111111113</v>
      </c>
      <c r="G16" s="235">
        <v>178.20555555555555</v>
      </c>
      <c r="H16" s="184">
        <f t="shared" si="2"/>
        <v>51567.68000000001</v>
      </c>
      <c r="I16" s="235">
        <v>44166.76296296297</v>
      </c>
      <c r="J16" s="235">
        <v>2387.3925925925923</v>
      </c>
      <c r="K16" s="235">
        <v>2626.1318518518524</v>
      </c>
      <c r="L16" s="235">
        <v>2387.3925925925923</v>
      </c>
      <c r="M16" s="184">
        <f t="shared" si="3"/>
        <v>139610.75</v>
      </c>
      <c r="N16" s="235">
        <v>119574.02199074074</v>
      </c>
      <c r="O16" s="235">
        <v>6463.460648148148</v>
      </c>
      <c r="P16" s="235">
        <v>7109.806712962964</v>
      </c>
      <c r="Q16" s="235">
        <v>6463.460648148148</v>
      </c>
    </row>
    <row r="17" spans="1:17" ht="54.75" customHeight="1">
      <c r="A17" s="182" t="s">
        <v>36</v>
      </c>
      <c r="B17" s="182" t="s">
        <v>3</v>
      </c>
      <c r="C17" s="184">
        <f t="shared" si="1"/>
        <v>0</v>
      </c>
      <c r="D17" s="235">
        <v>0</v>
      </c>
      <c r="E17" s="235">
        <v>0</v>
      </c>
      <c r="F17" s="235">
        <v>0</v>
      </c>
      <c r="G17" s="235">
        <v>0</v>
      </c>
      <c r="H17" s="184">
        <f t="shared" si="2"/>
        <v>0</v>
      </c>
      <c r="I17" s="235">
        <v>0</v>
      </c>
      <c r="J17" s="235">
        <v>0</v>
      </c>
      <c r="K17" s="235">
        <v>0</v>
      </c>
      <c r="L17" s="235">
        <v>0</v>
      </c>
      <c r="M17" s="184">
        <f t="shared" si="3"/>
        <v>0</v>
      </c>
      <c r="N17" s="235">
        <v>0</v>
      </c>
      <c r="O17" s="235">
        <v>0</v>
      </c>
      <c r="P17" s="235">
        <v>0</v>
      </c>
      <c r="Q17" s="235">
        <v>0</v>
      </c>
    </row>
    <row r="18" spans="1:17" ht="42.75" customHeight="1">
      <c r="A18" s="182" t="s">
        <v>37</v>
      </c>
      <c r="B18" s="182" t="s">
        <v>38</v>
      </c>
      <c r="C18" s="184">
        <f>C19+C20+C21+C22+C23</f>
        <v>306103.06</v>
      </c>
      <c r="D18" s="235">
        <v>262171.60231481475</v>
      </c>
      <c r="E18" s="235">
        <v>14171.43796296296</v>
      </c>
      <c r="F18" s="235">
        <v>15588.58175925926</v>
      </c>
      <c r="G18" s="235">
        <v>14171.43796296296</v>
      </c>
      <c r="H18" s="184">
        <f t="shared" si="2"/>
        <v>322323.04496109986</v>
      </c>
      <c r="I18" s="235">
        <v>276063.719063905</v>
      </c>
      <c r="J18" s="235">
        <v>14922.363192643512</v>
      </c>
      <c r="K18" s="235">
        <v>16414.599511907865</v>
      </c>
      <c r="L18" s="235">
        <v>14922.363192643512</v>
      </c>
      <c r="M18" s="184">
        <f t="shared" si="3"/>
        <v>619441.173606</v>
      </c>
      <c r="N18" s="235">
        <v>530539.8940606944</v>
      </c>
      <c r="O18" s="235">
        <v>28677.83211138888</v>
      </c>
      <c r="P18" s="235">
        <v>31545.61532252778</v>
      </c>
      <c r="Q18" s="235">
        <v>28677.83211138888</v>
      </c>
    </row>
    <row r="19" spans="1:17" ht="25.5" customHeight="1">
      <c r="A19" s="182" t="s">
        <v>39</v>
      </c>
      <c r="B19" s="182" t="s">
        <v>40</v>
      </c>
      <c r="C19" s="184">
        <f t="shared" si="1"/>
        <v>1913.34</v>
      </c>
      <c r="D19" s="235">
        <v>1638.7402777777777</v>
      </c>
      <c r="E19" s="235">
        <v>88.58055555555555</v>
      </c>
      <c r="F19" s="235">
        <v>97.43861111111113</v>
      </c>
      <c r="G19" s="235">
        <v>88.58055555555555</v>
      </c>
      <c r="H19" s="184">
        <f t="shared" si="2"/>
        <v>2382.66</v>
      </c>
      <c r="I19" s="235">
        <v>2040.7041666666667</v>
      </c>
      <c r="J19" s="235">
        <v>110.30833333333332</v>
      </c>
      <c r="K19" s="235">
        <v>121.33916666666669</v>
      </c>
      <c r="L19" s="235">
        <v>110.30833333333332</v>
      </c>
      <c r="M19" s="184">
        <f t="shared" si="3"/>
        <v>4800.53</v>
      </c>
      <c r="N19" s="235">
        <v>4111.565046296296</v>
      </c>
      <c r="O19" s="235">
        <v>222.24675925925922</v>
      </c>
      <c r="P19" s="235">
        <v>244.47143518518521</v>
      </c>
      <c r="Q19" s="235">
        <v>222.24675925925922</v>
      </c>
    </row>
    <row r="20" spans="1:17" ht="25.5" customHeight="1">
      <c r="A20" s="182" t="s">
        <v>41</v>
      </c>
      <c r="B20" s="182" t="s">
        <v>42</v>
      </c>
      <c r="C20" s="184">
        <f t="shared" si="1"/>
        <v>1426.1600000000003</v>
      </c>
      <c r="D20" s="235">
        <v>1221.4796296296297</v>
      </c>
      <c r="E20" s="235">
        <v>66.02592592592593</v>
      </c>
      <c r="F20" s="235">
        <v>72.62851851851853</v>
      </c>
      <c r="G20" s="235">
        <v>66.02592592592593</v>
      </c>
      <c r="H20" s="184">
        <f t="shared" si="2"/>
        <v>1168.33</v>
      </c>
      <c r="I20" s="235">
        <v>1000.6530092592592</v>
      </c>
      <c r="J20" s="235">
        <v>54.089351851851845</v>
      </c>
      <c r="K20" s="235">
        <v>59.498287037037045</v>
      </c>
      <c r="L20" s="235">
        <v>54.089351851851845</v>
      </c>
      <c r="M20" s="184">
        <f t="shared" si="3"/>
        <v>951.95</v>
      </c>
      <c r="N20" s="235">
        <v>815.3275462962964</v>
      </c>
      <c r="O20" s="235">
        <v>44.07175925925926</v>
      </c>
      <c r="P20" s="235">
        <v>48.4789351851852</v>
      </c>
      <c r="Q20" s="235">
        <v>44.07175925925926</v>
      </c>
    </row>
    <row r="21" spans="1:17" ht="54.75" customHeight="1">
      <c r="A21" s="182" t="s">
        <v>43</v>
      </c>
      <c r="B21" s="182" t="s">
        <v>44</v>
      </c>
      <c r="C21" s="184">
        <f t="shared" si="1"/>
        <v>2519.4399999999996</v>
      </c>
      <c r="D21" s="235">
        <v>2157.8537037037036</v>
      </c>
      <c r="E21" s="235">
        <v>116.64074074074071</v>
      </c>
      <c r="F21" s="235">
        <v>128.30481481481482</v>
      </c>
      <c r="G21" s="235">
        <v>116.64074074074071</v>
      </c>
      <c r="H21" s="184">
        <f t="shared" si="2"/>
        <v>3384.3999999999996</v>
      </c>
      <c r="I21" s="235">
        <v>2898.6759259259256</v>
      </c>
      <c r="J21" s="235">
        <v>156.68518518518516</v>
      </c>
      <c r="K21" s="235">
        <v>172.35370370370373</v>
      </c>
      <c r="L21" s="235">
        <v>156.68518518518516</v>
      </c>
      <c r="M21" s="184">
        <f t="shared" si="3"/>
        <v>9578.21</v>
      </c>
      <c r="N21" s="235">
        <v>8203.55949074074</v>
      </c>
      <c r="O21" s="235">
        <v>443.43564814814806</v>
      </c>
      <c r="P21" s="235">
        <v>487.779212962963</v>
      </c>
      <c r="Q21" s="235">
        <v>443.43564814814806</v>
      </c>
    </row>
    <row r="22" spans="1:17" ht="24" customHeight="1">
      <c r="A22" s="182" t="s">
        <v>45</v>
      </c>
      <c r="B22" s="182" t="s">
        <v>46</v>
      </c>
      <c r="C22" s="184">
        <f t="shared" si="1"/>
        <v>0</v>
      </c>
      <c r="D22" s="235">
        <v>0</v>
      </c>
      <c r="E22" s="235">
        <v>0</v>
      </c>
      <c r="F22" s="235">
        <v>0</v>
      </c>
      <c r="G22" s="235">
        <v>0</v>
      </c>
      <c r="H22" s="184">
        <f t="shared" si="2"/>
        <v>0</v>
      </c>
      <c r="I22" s="235">
        <v>0</v>
      </c>
      <c r="J22" s="235">
        <v>0</v>
      </c>
      <c r="K22" s="235">
        <v>0</v>
      </c>
      <c r="L22" s="235">
        <v>0</v>
      </c>
      <c r="M22" s="184">
        <f t="shared" si="3"/>
        <v>0</v>
      </c>
      <c r="N22" s="235">
        <v>0</v>
      </c>
      <c r="O22" s="235">
        <v>0</v>
      </c>
      <c r="P22" s="235">
        <v>0</v>
      </c>
      <c r="Q22" s="235">
        <v>0</v>
      </c>
    </row>
    <row r="23" spans="1:17" ht="42.75" customHeight="1">
      <c r="A23" s="182" t="s">
        <v>47</v>
      </c>
      <c r="B23" s="182" t="s">
        <v>48</v>
      </c>
      <c r="C23" s="184">
        <f t="shared" si="1"/>
        <v>300244.12</v>
      </c>
      <c r="D23" s="235">
        <v>257153.52870370372</v>
      </c>
      <c r="E23" s="235">
        <v>13900.19074074074</v>
      </c>
      <c r="F23" s="235">
        <v>15290.209814814818</v>
      </c>
      <c r="G23" s="235">
        <v>13900.19074074074</v>
      </c>
      <c r="H23" s="184">
        <f t="shared" si="2"/>
        <v>315387.6549610999</v>
      </c>
      <c r="I23" s="235">
        <v>270123.68596205313</v>
      </c>
      <c r="J23" s="235">
        <v>14601.28032227314</v>
      </c>
      <c r="K23" s="235">
        <v>16061.40835450046</v>
      </c>
      <c r="L23" s="235">
        <v>14601.28032227314</v>
      </c>
      <c r="M23" s="184">
        <f t="shared" si="3"/>
        <v>604110.4836060001</v>
      </c>
      <c r="N23" s="235">
        <v>517409.4419773611</v>
      </c>
      <c r="O23" s="235">
        <v>27968.07794472222</v>
      </c>
      <c r="P23" s="235">
        <v>30764.88573919445</v>
      </c>
      <c r="Q23" s="235">
        <v>27968.07794472222</v>
      </c>
    </row>
    <row r="24" spans="1:17" ht="24" customHeight="1">
      <c r="A24" s="182" t="s">
        <v>49</v>
      </c>
      <c r="B24" s="182" t="s">
        <v>50</v>
      </c>
      <c r="C24" s="184">
        <f>C25+C26+C27+C28</f>
        <v>11584.869999999999</v>
      </c>
      <c r="D24" s="235">
        <v>9922.22662037037</v>
      </c>
      <c r="E24" s="235">
        <v>536.336574074074</v>
      </c>
      <c r="F24" s="235">
        <v>589.9702314814815</v>
      </c>
      <c r="G24" s="235">
        <v>536.336574074074</v>
      </c>
      <c r="H24" s="184">
        <f t="shared" si="2"/>
        <v>18301.877313189496</v>
      </c>
      <c r="I24" s="235">
        <v>15675.218995092853</v>
      </c>
      <c r="J24" s="235">
        <v>847.3091348698839</v>
      </c>
      <c r="K24" s="235">
        <v>932.0400483568725</v>
      </c>
      <c r="L24" s="235">
        <v>847.3091348698839</v>
      </c>
      <c r="M24" s="184">
        <f t="shared" si="3"/>
        <v>7200.096280603948</v>
      </c>
      <c r="N24" s="235">
        <v>6166.749129220974</v>
      </c>
      <c r="O24" s="235">
        <v>333.33779076870127</v>
      </c>
      <c r="P24" s="235">
        <v>366.6715698455715</v>
      </c>
      <c r="Q24" s="235">
        <v>333.33779076870127</v>
      </c>
    </row>
    <row r="25" spans="1:17" ht="24" customHeight="1">
      <c r="A25" s="182" t="s">
        <v>51</v>
      </c>
      <c r="B25" s="182" t="s">
        <v>4</v>
      </c>
      <c r="C25" s="184">
        <f t="shared" si="1"/>
        <v>0</v>
      </c>
      <c r="D25" s="235">
        <v>0</v>
      </c>
      <c r="E25" s="235">
        <v>0</v>
      </c>
      <c r="F25" s="235">
        <v>0</v>
      </c>
      <c r="G25" s="235">
        <v>0</v>
      </c>
      <c r="H25" s="184">
        <f t="shared" si="2"/>
        <v>293.1382407578084</v>
      </c>
      <c r="I25" s="235">
        <v>251.06747472312293</v>
      </c>
      <c r="J25" s="235">
        <v>13.571214849898535</v>
      </c>
      <c r="K25" s="235">
        <v>14.928336334888392</v>
      </c>
      <c r="L25" s="235">
        <v>13.571214849898535</v>
      </c>
      <c r="M25" s="184">
        <f t="shared" si="3"/>
        <v>96.83179532933195</v>
      </c>
      <c r="N25" s="235">
        <v>82.93463951817782</v>
      </c>
      <c r="O25" s="235">
        <v>4.482953487469071</v>
      </c>
      <c r="P25" s="235">
        <v>4.931248836215979</v>
      </c>
      <c r="Q25" s="235">
        <v>4.482953487469071</v>
      </c>
    </row>
    <row r="26" spans="1:17" ht="24" customHeight="1">
      <c r="A26" s="182" t="s">
        <v>52</v>
      </c>
      <c r="B26" s="182" t="s">
        <v>53</v>
      </c>
      <c r="C26" s="184">
        <f t="shared" si="1"/>
        <v>0</v>
      </c>
      <c r="D26" s="235">
        <v>0</v>
      </c>
      <c r="E26" s="235">
        <v>0</v>
      </c>
      <c r="F26" s="235">
        <v>0</v>
      </c>
      <c r="G26" s="235">
        <v>0</v>
      </c>
      <c r="H26" s="184">
        <f t="shared" si="2"/>
        <v>0</v>
      </c>
      <c r="I26" s="235">
        <v>0</v>
      </c>
      <c r="J26" s="235">
        <v>0</v>
      </c>
      <c r="K26" s="235">
        <v>0</v>
      </c>
      <c r="L26" s="235">
        <v>0</v>
      </c>
      <c r="M26" s="184">
        <f t="shared" si="3"/>
        <v>0</v>
      </c>
      <c r="N26" s="235">
        <v>0</v>
      </c>
      <c r="O26" s="235">
        <v>0</v>
      </c>
      <c r="P26" s="235">
        <v>0</v>
      </c>
      <c r="Q26" s="235">
        <v>0</v>
      </c>
    </row>
    <row r="27" spans="1:17" ht="24" customHeight="1">
      <c r="A27" s="182" t="s">
        <v>54</v>
      </c>
      <c r="B27" s="182" t="s">
        <v>5</v>
      </c>
      <c r="C27" s="184">
        <f t="shared" si="1"/>
        <v>10489.49</v>
      </c>
      <c r="D27" s="235">
        <v>8984.053935185186</v>
      </c>
      <c r="E27" s="235">
        <v>485.624537037037</v>
      </c>
      <c r="F27" s="235">
        <v>534.1869907407408</v>
      </c>
      <c r="G27" s="235">
        <v>485.624537037037</v>
      </c>
      <c r="H27" s="184">
        <f t="shared" si="2"/>
        <v>16087.949565947565</v>
      </c>
      <c r="I27" s="235">
        <v>13779.030878242127</v>
      </c>
      <c r="J27" s="235">
        <v>744.8124799049798</v>
      </c>
      <c r="K27" s="235">
        <v>819.2937278954779</v>
      </c>
      <c r="L27" s="235">
        <v>744.8124799049798</v>
      </c>
      <c r="M27" s="184">
        <f t="shared" si="3"/>
        <v>3246.829164574412</v>
      </c>
      <c r="N27" s="235">
        <v>2780.849052991973</v>
      </c>
      <c r="O27" s="235">
        <v>150.31616502659313</v>
      </c>
      <c r="P27" s="235">
        <v>165.34778152925247</v>
      </c>
      <c r="Q27" s="235">
        <v>150.31616502659313</v>
      </c>
    </row>
    <row r="28" spans="1:17" ht="42" customHeight="1">
      <c r="A28" s="182" t="s">
        <v>55</v>
      </c>
      <c r="B28" s="182" t="s">
        <v>6</v>
      </c>
      <c r="C28" s="184">
        <f t="shared" si="1"/>
        <v>1095.38</v>
      </c>
      <c r="D28" s="235">
        <v>938.1726851851853</v>
      </c>
      <c r="E28" s="235">
        <v>50.71203703703704</v>
      </c>
      <c r="F28" s="235">
        <v>55.78324074074076</v>
      </c>
      <c r="G28" s="235">
        <v>50.71203703703704</v>
      </c>
      <c r="H28" s="184">
        <f t="shared" si="2"/>
        <v>1920.7895064841207</v>
      </c>
      <c r="I28" s="235">
        <v>1645.1206421276033</v>
      </c>
      <c r="J28" s="235">
        <v>88.92544011500559</v>
      </c>
      <c r="K28" s="235">
        <v>97.81798412650616</v>
      </c>
      <c r="L28" s="235">
        <v>88.92544011500559</v>
      </c>
      <c r="M28" s="184">
        <f t="shared" si="3"/>
        <v>3856.4353207002046</v>
      </c>
      <c r="N28" s="235">
        <v>3302.9654367108233</v>
      </c>
      <c r="O28" s="235">
        <v>178.53867225463907</v>
      </c>
      <c r="P28" s="235">
        <v>196.39253948010304</v>
      </c>
      <c r="Q28" s="235">
        <v>178.53867225463907</v>
      </c>
    </row>
    <row r="30" ht="26.25">
      <c r="B30" s="84" t="s">
        <v>178</v>
      </c>
    </row>
    <row r="33" spans="13:14" ht="21">
      <c r="M33" s="87" t="s">
        <v>179</v>
      </c>
      <c r="N33" s="86" t="s">
        <v>180</v>
      </c>
    </row>
  </sheetData>
  <sheetProtection password="CF26" sheet="1"/>
  <mergeCells count="3">
    <mergeCell ref="A5:Q5"/>
    <mergeCell ref="A4:Q4"/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S37"/>
  <sheetViews>
    <sheetView zoomScale="60" zoomScaleNormal="60" zoomScalePageLayoutView="0" workbookViewId="0" topLeftCell="A1">
      <pane xSplit="3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8" sqref="J18"/>
    </sheetView>
  </sheetViews>
  <sheetFormatPr defaultColWidth="9.140625" defaultRowHeight="15" outlineLevelRow="1"/>
  <cols>
    <col min="2" max="2" width="4.57421875" style="0" customWidth="1"/>
    <col min="3" max="3" width="86.421875" style="0" customWidth="1"/>
    <col min="4" max="6" width="27.421875" style="0" customWidth="1"/>
    <col min="7" max="7" width="12.00390625" style="0" customWidth="1"/>
    <col min="8" max="8" width="16.28125" style="0" customWidth="1"/>
    <col min="9" max="9" width="17.57421875" style="0" customWidth="1"/>
    <col min="10" max="10" width="16.28125" style="0" customWidth="1"/>
    <col min="11" max="18" width="19.57421875" style="0" customWidth="1"/>
    <col min="19" max="19" width="17.28125" style="0" customWidth="1"/>
  </cols>
  <sheetData>
    <row r="2" spans="6:7" ht="18.75">
      <c r="F2" s="1" t="s">
        <v>56</v>
      </c>
      <c r="G2" s="1"/>
    </row>
    <row r="3" spans="6:7" ht="18.75">
      <c r="F3" s="1" t="s">
        <v>8</v>
      </c>
      <c r="G3" s="1"/>
    </row>
    <row r="4" ht="18.75">
      <c r="B4" s="3"/>
    </row>
    <row r="5" spans="2:7" ht="18.75">
      <c r="B5" s="275" t="s">
        <v>57</v>
      </c>
      <c r="C5" s="275"/>
      <c r="D5" s="275"/>
      <c r="E5" s="275"/>
      <c r="F5" s="275"/>
      <c r="G5" s="36"/>
    </row>
    <row r="6" spans="2:7" ht="54.75" customHeight="1">
      <c r="B6" s="263" t="s">
        <v>70</v>
      </c>
      <c r="C6" s="275"/>
      <c r="D6" s="275"/>
      <c r="E6" s="275"/>
      <c r="F6" s="275"/>
      <c r="G6" s="36"/>
    </row>
    <row r="7" ht="18.75">
      <c r="B7" s="3"/>
    </row>
    <row r="8" spans="6:7" ht="18.75">
      <c r="F8" s="1" t="s">
        <v>58</v>
      </c>
      <c r="G8" s="1"/>
    </row>
    <row r="9" spans="2:19" ht="18.75">
      <c r="B9" s="1"/>
      <c r="K9" s="273" t="s">
        <v>85</v>
      </c>
      <c r="L9" s="273"/>
      <c r="M9" s="273"/>
      <c r="N9" s="273"/>
      <c r="O9" s="273"/>
      <c r="P9" s="273"/>
      <c r="Q9" s="273"/>
      <c r="R9" s="273"/>
      <c r="S9" s="273"/>
    </row>
    <row r="10" spans="2:19" ht="111.75" customHeight="1">
      <c r="B10" s="37" t="s">
        <v>9</v>
      </c>
      <c r="C10" s="37" t="s">
        <v>25</v>
      </c>
      <c r="D10" s="37" t="s">
        <v>101</v>
      </c>
      <c r="E10" s="37" t="s">
        <v>69</v>
      </c>
      <c r="F10" s="37" t="s">
        <v>68</v>
      </c>
      <c r="G10" s="41"/>
      <c r="H10" s="18" t="s">
        <v>102</v>
      </c>
      <c r="I10" s="18" t="s">
        <v>103</v>
      </c>
      <c r="J10" s="18" t="s">
        <v>79</v>
      </c>
      <c r="K10" s="18" t="s">
        <v>104</v>
      </c>
      <c r="L10" s="18" t="s">
        <v>80</v>
      </c>
      <c r="M10" s="18" t="s">
        <v>81</v>
      </c>
      <c r="N10" s="18" t="s">
        <v>105</v>
      </c>
      <c r="O10" s="18" t="s">
        <v>106</v>
      </c>
      <c r="P10" s="18" t="s">
        <v>82</v>
      </c>
      <c r="Q10" s="18" t="s">
        <v>83</v>
      </c>
      <c r="R10" s="18" t="s">
        <v>107</v>
      </c>
      <c r="S10" s="18" t="s">
        <v>84</v>
      </c>
    </row>
    <row r="11" spans="2:19" ht="18.75">
      <c r="B11" s="37">
        <v>1</v>
      </c>
      <c r="C11" s="37">
        <v>2</v>
      </c>
      <c r="D11" s="37">
        <v>3</v>
      </c>
      <c r="E11" s="37">
        <v>4</v>
      </c>
      <c r="F11" s="37">
        <v>5</v>
      </c>
      <c r="G11" s="41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19" ht="22.5" customHeight="1">
      <c r="B12" s="274" t="s">
        <v>59</v>
      </c>
      <c r="C12" s="274"/>
      <c r="D12" s="274"/>
      <c r="E12" s="274"/>
      <c r="F12" s="274"/>
      <c r="G12" s="4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19" ht="22.5" customHeight="1">
      <c r="B13" s="4" t="s">
        <v>16</v>
      </c>
      <c r="C13" s="4"/>
      <c r="D13" s="7">
        <f>'Приложение 2 2015'!F10</f>
        <v>23475.56548353909</v>
      </c>
      <c r="E13" s="7">
        <f>'Приложение 2 2016'!F10</f>
        <v>18505.274883623588</v>
      </c>
      <c r="F13" s="7">
        <f>'Приложение 2 2017'!F10</f>
        <v>21252.45758381768</v>
      </c>
      <c r="G13" s="43"/>
      <c r="H13" s="22">
        <f>D13/F13</f>
        <v>1.104604744696169</v>
      </c>
      <c r="I13" s="23">
        <f>H13*H13</f>
        <v>1.220151642005289</v>
      </c>
      <c r="J13" s="24">
        <f>MIN($I$13,$I$35)*D13</f>
        <v>26258.640009304512</v>
      </c>
      <c r="K13" s="19"/>
      <c r="L13" s="19"/>
      <c r="M13" s="19"/>
      <c r="N13" s="19">
        <f>K13+L13+M13</f>
        <v>0</v>
      </c>
      <c r="O13" s="19"/>
      <c r="P13" s="19"/>
      <c r="Q13" s="19"/>
      <c r="R13" s="19">
        <f>O13+P13+Q13</f>
        <v>0</v>
      </c>
      <c r="S13" s="21" t="e">
        <f>J13*N13/R13</f>
        <v>#DIV/0!</v>
      </c>
    </row>
    <row r="14" spans="2:19" ht="22.5" customHeight="1" hidden="1" outlineLevel="1">
      <c r="B14" s="4" t="s">
        <v>17</v>
      </c>
      <c r="C14" s="4" t="s">
        <v>60</v>
      </c>
      <c r="D14" s="4"/>
      <c r="E14" s="4"/>
      <c r="F14" s="4"/>
      <c r="G14" s="44"/>
      <c r="H14" s="22"/>
      <c r="I14" s="22"/>
      <c r="J14" s="13"/>
      <c r="K14" s="19"/>
      <c r="L14" s="19"/>
      <c r="M14" s="19"/>
      <c r="N14" s="19"/>
      <c r="O14" s="19"/>
      <c r="P14" s="19"/>
      <c r="Q14" s="19"/>
      <c r="R14" s="19"/>
      <c r="S14" s="20"/>
    </row>
    <row r="15" spans="2:19" ht="22.5" customHeight="1" hidden="1" outlineLevel="1">
      <c r="B15" s="4" t="s">
        <v>61</v>
      </c>
      <c r="C15" s="4" t="s">
        <v>61</v>
      </c>
      <c r="D15" s="4"/>
      <c r="E15" s="4"/>
      <c r="F15" s="4"/>
      <c r="G15" s="44"/>
      <c r="H15" s="22"/>
      <c r="I15" s="22"/>
      <c r="J15" s="13"/>
      <c r="K15" s="19"/>
      <c r="L15" s="19"/>
      <c r="M15" s="19"/>
      <c r="N15" s="19"/>
      <c r="O15" s="19"/>
      <c r="P15" s="19"/>
      <c r="Q15" s="19"/>
      <c r="R15" s="19"/>
      <c r="S15" s="20"/>
    </row>
    <row r="16" spans="2:19" ht="22.5" customHeight="1" hidden="1" outlineLevel="1">
      <c r="B16" s="4" t="s">
        <v>62</v>
      </c>
      <c r="C16" s="4" t="s">
        <v>63</v>
      </c>
      <c r="D16" s="4"/>
      <c r="E16" s="4"/>
      <c r="F16" s="4"/>
      <c r="G16" s="44"/>
      <c r="H16" s="22"/>
      <c r="I16" s="22"/>
      <c r="J16" s="13"/>
      <c r="K16" s="19"/>
      <c r="L16" s="19"/>
      <c r="M16" s="19"/>
      <c r="N16" s="19"/>
      <c r="O16" s="19"/>
      <c r="P16" s="19"/>
      <c r="Q16" s="19"/>
      <c r="R16" s="19"/>
      <c r="S16" s="20"/>
    </row>
    <row r="17" spans="2:19" ht="22.5" customHeight="1" collapsed="1">
      <c r="B17" s="274" t="s">
        <v>64</v>
      </c>
      <c r="C17" s="274"/>
      <c r="D17" s="274"/>
      <c r="E17" s="274"/>
      <c r="F17" s="274"/>
      <c r="G17" s="42"/>
      <c r="H17" s="22"/>
      <c r="I17" s="22"/>
      <c r="J17" s="13"/>
      <c r="K17" s="19"/>
      <c r="L17" s="19"/>
      <c r="M17" s="19"/>
      <c r="N17" s="19"/>
      <c r="O17" s="19"/>
      <c r="P17" s="19"/>
      <c r="Q17" s="19"/>
      <c r="R17" s="19"/>
      <c r="S17" s="20"/>
    </row>
    <row r="18" spans="2:19" ht="22.5" customHeight="1">
      <c r="B18" s="4" t="s">
        <v>16</v>
      </c>
      <c r="C18" s="4">
        <f>C13</f>
        <v>0</v>
      </c>
      <c r="D18" s="7">
        <f>'Приложение 2 2015'!F11</f>
        <v>1268.9494855967075</v>
      </c>
      <c r="E18" s="7">
        <f>'Приложение 2 2016'!F11</f>
        <v>1000.285128844518</v>
      </c>
      <c r="F18" s="7">
        <f>'Приложение 2 2017'!F11</f>
        <v>1148.7814910171717</v>
      </c>
      <c r="G18" s="43"/>
      <c r="H18" s="22">
        <f>D18/F18</f>
        <v>1.1046047446961693</v>
      </c>
      <c r="I18" s="23">
        <f>H18*H18</f>
        <v>1.2201516420052894</v>
      </c>
      <c r="J18" s="24">
        <f>MIN($I$13,$I$35)*D18</f>
        <v>1419.3859464488926</v>
      </c>
      <c r="K18" s="19"/>
      <c r="L18" s="19"/>
      <c r="M18" s="19"/>
      <c r="N18" s="19">
        <f>K18+L18+M18</f>
        <v>0</v>
      </c>
      <c r="O18" s="19"/>
      <c r="P18" s="19"/>
      <c r="Q18" s="19"/>
      <c r="R18" s="19">
        <f>O18+P18+Q18</f>
        <v>0</v>
      </c>
      <c r="S18" s="21" t="e">
        <f>J18*N18/R18</f>
        <v>#DIV/0!</v>
      </c>
    </row>
    <row r="19" spans="2:19" ht="22.5" customHeight="1" hidden="1" outlineLevel="1">
      <c r="B19" s="4" t="s">
        <v>17</v>
      </c>
      <c r="C19" s="4" t="s">
        <v>60</v>
      </c>
      <c r="D19" s="4"/>
      <c r="E19" s="4"/>
      <c r="F19" s="4"/>
      <c r="G19" s="44"/>
      <c r="H19" s="22"/>
      <c r="I19" s="22"/>
      <c r="J19" s="13"/>
      <c r="K19" s="19"/>
      <c r="L19" s="19"/>
      <c r="M19" s="19"/>
      <c r="N19" s="19"/>
      <c r="O19" s="19"/>
      <c r="P19" s="19"/>
      <c r="Q19" s="19"/>
      <c r="R19" s="19"/>
      <c r="S19" s="20"/>
    </row>
    <row r="20" spans="2:19" ht="22.5" customHeight="1" hidden="1" outlineLevel="1">
      <c r="B20" s="4" t="s">
        <v>61</v>
      </c>
      <c r="C20" s="4" t="s">
        <v>61</v>
      </c>
      <c r="D20" s="4"/>
      <c r="E20" s="4"/>
      <c r="F20" s="4"/>
      <c r="G20" s="44"/>
      <c r="H20" s="22"/>
      <c r="I20" s="22"/>
      <c r="J20" s="13"/>
      <c r="K20" s="19"/>
      <c r="L20" s="19"/>
      <c r="M20" s="19"/>
      <c r="N20" s="19"/>
      <c r="O20" s="19"/>
      <c r="P20" s="19"/>
      <c r="Q20" s="19"/>
      <c r="R20" s="19"/>
      <c r="S20" s="20"/>
    </row>
    <row r="21" spans="2:19" ht="22.5" customHeight="1" hidden="1" outlineLevel="1">
      <c r="B21" s="4" t="s">
        <v>62</v>
      </c>
      <c r="C21" s="4" t="s">
        <v>63</v>
      </c>
      <c r="D21" s="4"/>
      <c r="E21" s="4"/>
      <c r="F21" s="4"/>
      <c r="G21" s="44"/>
      <c r="H21" s="22"/>
      <c r="I21" s="22"/>
      <c r="J21" s="13"/>
      <c r="K21" s="19"/>
      <c r="L21" s="19"/>
      <c r="M21" s="19"/>
      <c r="N21" s="19"/>
      <c r="O21" s="19"/>
      <c r="P21" s="19"/>
      <c r="Q21" s="19"/>
      <c r="R21" s="19"/>
      <c r="S21" s="20"/>
    </row>
    <row r="22" spans="2:19" ht="36.75" customHeight="1" collapsed="1">
      <c r="B22" s="274" t="s">
        <v>65</v>
      </c>
      <c r="C22" s="274"/>
      <c r="D22" s="274"/>
      <c r="E22" s="274"/>
      <c r="F22" s="274"/>
      <c r="G22" s="42"/>
      <c r="H22" s="22"/>
      <c r="I22" s="22"/>
      <c r="J22" s="13"/>
      <c r="K22" s="19"/>
      <c r="L22" s="19"/>
      <c r="M22" s="19"/>
      <c r="N22" s="19"/>
      <c r="O22" s="19"/>
      <c r="P22" s="19"/>
      <c r="Q22" s="19"/>
      <c r="R22" s="19"/>
      <c r="S22" s="20"/>
    </row>
    <row r="23" spans="2:19" ht="22.5" customHeight="1">
      <c r="B23" s="4" t="s">
        <v>16</v>
      </c>
      <c r="C23" s="4">
        <f>C18</f>
        <v>0</v>
      </c>
      <c r="D23" s="4">
        <f>'Приложение 2 2015'!F12</f>
        <v>0</v>
      </c>
      <c r="E23" s="4">
        <f>'Приложение 2 2016'!F12</f>
        <v>0</v>
      </c>
      <c r="F23" s="4">
        <f>'Приложение 2 2017'!F12</f>
        <v>0</v>
      </c>
      <c r="G23" s="44"/>
      <c r="H23" s="22"/>
      <c r="I23" s="22"/>
      <c r="J23" s="13"/>
      <c r="K23" s="19"/>
      <c r="L23" s="19"/>
      <c r="M23" s="19"/>
      <c r="N23" s="19"/>
      <c r="O23" s="19"/>
      <c r="P23" s="19"/>
      <c r="Q23" s="19"/>
      <c r="R23" s="19"/>
      <c r="S23" s="20"/>
    </row>
    <row r="24" spans="2:19" ht="22.5" customHeight="1" hidden="1" outlineLevel="1">
      <c r="B24" s="4" t="s">
        <v>17</v>
      </c>
      <c r="C24" s="4" t="s">
        <v>60</v>
      </c>
      <c r="D24" s="4"/>
      <c r="E24" s="4"/>
      <c r="F24" s="4"/>
      <c r="G24" s="44"/>
      <c r="H24" s="22"/>
      <c r="I24" s="22"/>
      <c r="J24" s="13"/>
      <c r="K24" s="19"/>
      <c r="L24" s="19"/>
      <c r="M24" s="19"/>
      <c r="N24" s="19"/>
      <c r="O24" s="19"/>
      <c r="P24" s="19"/>
      <c r="Q24" s="19"/>
      <c r="R24" s="19"/>
      <c r="S24" s="20"/>
    </row>
    <row r="25" spans="2:19" ht="22.5" customHeight="1" hidden="1" outlineLevel="1">
      <c r="B25" s="4" t="s">
        <v>61</v>
      </c>
      <c r="C25" s="4" t="s">
        <v>61</v>
      </c>
      <c r="D25" s="4"/>
      <c r="E25" s="4"/>
      <c r="F25" s="4"/>
      <c r="G25" s="44"/>
      <c r="H25" s="22"/>
      <c r="I25" s="22"/>
      <c r="J25" s="13"/>
      <c r="K25" s="19"/>
      <c r="L25" s="19"/>
      <c r="M25" s="19"/>
      <c r="N25" s="19"/>
      <c r="O25" s="19"/>
      <c r="P25" s="19"/>
      <c r="Q25" s="19"/>
      <c r="R25" s="19"/>
      <c r="S25" s="20"/>
    </row>
    <row r="26" spans="2:19" ht="22.5" customHeight="1" hidden="1" outlineLevel="1">
      <c r="B26" s="4" t="s">
        <v>62</v>
      </c>
      <c r="C26" s="4" t="s">
        <v>63</v>
      </c>
      <c r="D26" s="4"/>
      <c r="E26" s="4"/>
      <c r="F26" s="4"/>
      <c r="G26" s="44"/>
      <c r="H26" s="22"/>
      <c r="I26" s="22"/>
      <c r="J26" s="13"/>
      <c r="K26" s="19"/>
      <c r="L26" s="19"/>
      <c r="M26" s="19"/>
      <c r="N26" s="19"/>
      <c r="O26" s="19"/>
      <c r="P26" s="19"/>
      <c r="Q26" s="19"/>
      <c r="R26" s="19"/>
      <c r="S26" s="20"/>
    </row>
    <row r="27" spans="2:19" ht="22.5" customHeight="1" collapsed="1">
      <c r="B27" s="274" t="s">
        <v>66</v>
      </c>
      <c r="C27" s="274"/>
      <c r="D27" s="274"/>
      <c r="E27" s="274"/>
      <c r="F27" s="274"/>
      <c r="G27" s="42"/>
      <c r="H27" s="22"/>
      <c r="I27" s="22"/>
      <c r="J27" s="13"/>
      <c r="K27" s="19"/>
      <c r="L27" s="19"/>
      <c r="M27" s="19"/>
      <c r="N27" s="19"/>
      <c r="O27" s="19"/>
      <c r="P27" s="19"/>
      <c r="Q27" s="19"/>
      <c r="R27" s="19"/>
      <c r="S27" s="20"/>
    </row>
    <row r="28" spans="2:19" ht="22.5" customHeight="1">
      <c r="B28" s="4" t="s">
        <v>16</v>
      </c>
      <c r="C28" s="4">
        <f>C23</f>
        <v>0</v>
      </c>
      <c r="D28" s="7">
        <f>'Приложение 2 2015'!F13</f>
        <v>1268.9494855967075</v>
      </c>
      <c r="E28" s="7">
        <f>'Приложение 2 2016'!F13</f>
        <v>1000.285128844518</v>
      </c>
      <c r="F28" s="7">
        <f>'Приложение 2 2017'!F13</f>
        <v>1148.7814910171717</v>
      </c>
      <c r="G28" s="43"/>
      <c r="H28" s="22">
        <f>D28/F28</f>
        <v>1.1046047446961693</v>
      </c>
      <c r="I28" s="23">
        <f>H28*H28</f>
        <v>1.2201516420052894</v>
      </c>
      <c r="J28" s="24">
        <f>MIN($I$13,$I$35)*D28</f>
        <v>1419.3859464488926</v>
      </c>
      <c r="K28" s="19"/>
      <c r="L28" s="19"/>
      <c r="M28" s="19"/>
      <c r="N28" s="19">
        <f>K28+L28+M28</f>
        <v>0</v>
      </c>
      <c r="O28" s="19"/>
      <c r="P28" s="19"/>
      <c r="Q28" s="19"/>
      <c r="R28" s="19">
        <f>O28+P28+Q28</f>
        <v>0</v>
      </c>
      <c r="S28" s="21" t="e">
        <f>J28*N28/R28</f>
        <v>#DIV/0!</v>
      </c>
    </row>
    <row r="29" spans="2:19" ht="22.5" customHeight="1" hidden="1" outlineLevel="1">
      <c r="B29" s="4" t="s">
        <v>17</v>
      </c>
      <c r="C29" s="4" t="s">
        <v>60</v>
      </c>
      <c r="D29" s="4"/>
      <c r="E29" s="4"/>
      <c r="F29" s="40"/>
      <c r="G29" s="44"/>
      <c r="H29" s="22"/>
      <c r="I29" s="22"/>
      <c r="J29" s="13"/>
      <c r="K29" s="19"/>
      <c r="L29" s="19"/>
      <c r="M29" s="19"/>
      <c r="N29" s="19"/>
      <c r="O29" s="19"/>
      <c r="P29" s="19"/>
      <c r="Q29" s="19"/>
      <c r="R29" s="19"/>
      <c r="S29" s="20"/>
    </row>
    <row r="30" spans="2:19" ht="22.5" customHeight="1" hidden="1" outlineLevel="1">
      <c r="B30" s="4" t="s">
        <v>61</v>
      </c>
      <c r="C30" s="4" t="s">
        <v>61</v>
      </c>
      <c r="D30" s="4"/>
      <c r="E30" s="4"/>
      <c r="F30" s="40"/>
      <c r="G30" s="44"/>
      <c r="H30" s="22"/>
      <c r="I30" s="22"/>
      <c r="J30" s="13"/>
      <c r="K30" s="19"/>
      <c r="L30" s="19"/>
      <c r="M30" s="19"/>
      <c r="N30" s="19"/>
      <c r="O30" s="19"/>
      <c r="P30" s="19"/>
      <c r="Q30" s="19"/>
      <c r="R30" s="19"/>
      <c r="S30" s="20"/>
    </row>
    <row r="31" spans="2:19" ht="22.5" customHeight="1" hidden="1" outlineLevel="1">
      <c r="B31" s="4" t="s">
        <v>62</v>
      </c>
      <c r="C31" s="4" t="s">
        <v>63</v>
      </c>
      <c r="D31" s="4"/>
      <c r="E31" s="4"/>
      <c r="F31" s="40"/>
      <c r="G31" s="44"/>
      <c r="H31" s="22"/>
      <c r="I31" s="22"/>
      <c r="J31" s="13"/>
      <c r="K31" s="19"/>
      <c r="L31" s="19"/>
      <c r="M31" s="19"/>
      <c r="N31" s="19"/>
      <c r="O31" s="19"/>
      <c r="P31" s="19"/>
      <c r="Q31" s="19"/>
      <c r="R31" s="19"/>
      <c r="S31" s="20"/>
    </row>
    <row r="32" spans="7:19" ht="18.75" collapsed="1">
      <c r="G32" s="39"/>
      <c r="H32" s="22"/>
      <c r="I32" s="22"/>
      <c r="J32" s="13"/>
      <c r="K32" s="19"/>
      <c r="L32" s="19"/>
      <c r="M32" s="19"/>
      <c r="N32" s="19"/>
      <c r="O32" s="19"/>
      <c r="P32" s="19"/>
      <c r="Q32" s="19"/>
      <c r="R32" s="19"/>
      <c r="S32" s="20"/>
    </row>
    <row r="33" spans="3:19" ht="18.75">
      <c r="C33" s="11" t="s">
        <v>75</v>
      </c>
      <c r="D33" s="12">
        <f>D13+D18+D23+D28</f>
        <v>26013.4644547325</v>
      </c>
      <c r="E33" s="12">
        <f>E13+E18+E23+E28</f>
        <v>20505.84514131262</v>
      </c>
      <c r="F33" s="12">
        <f>F13+F18+F23+F28</f>
        <v>23550.020565852024</v>
      </c>
      <c r="G33" s="45"/>
      <c r="H33" s="22">
        <f>D33/F33</f>
        <v>1.1046047446961689</v>
      </c>
      <c r="I33" s="23">
        <f>H33*H33</f>
        <v>1.2201516420052885</v>
      </c>
      <c r="J33" s="25">
        <f>J13+J18+J23+J28</f>
        <v>29097.411902202297</v>
      </c>
      <c r="K33" s="19"/>
      <c r="L33" s="19"/>
      <c r="M33" s="19"/>
      <c r="N33" s="19">
        <f>K33+L33+M33</f>
        <v>0</v>
      </c>
      <c r="O33" s="19"/>
      <c r="P33" s="19"/>
      <c r="Q33" s="19"/>
      <c r="R33" s="19">
        <f>O33+P33+Q33</f>
        <v>0</v>
      </c>
      <c r="S33" s="21" t="e">
        <f>J33*N33/R33</f>
        <v>#DIV/0!</v>
      </c>
    </row>
    <row r="34" spans="3:9" ht="18.75">
      <c r="C34" s="15" t="s">
        <v>76</v>
      </c>
      <c r="D34" s="14">
        <f>D33/E33-1</f>
        <v>0.2685877746303573</v>
      </c>
      <c r="E34" s="14">
        <f>E33/F33-1</f>
        <v>-0.12926423635287676</v>
      </c>
      <c r="F34" s="13"/>
      <c r="G34" s="39"/>
      <c r="I34" s="17" t="s">
        <v>78</v>
      </c>
    </row>
    <row r="35" spans="3:9" s="10" customFormat="1" ht="18.75">
      <c r="C35" s="8" t="s">
        <v>77</v>
      </c>
      <c r="D35" s="16">
        <v>1.0537040214962898</v>
      </c>
      <c r="E35" s="16">
        <v>1.0615428495953867</v>
      </c>
      <c r="F35" s="16">
        <v>1.0992302408016885</v>
      </c>
      <c r="G35" s="46"/>
      <c r="I35" s="23">
        <f>D35*E35</f>
        <v>1.11855196960929</v>
      </c>
    </row>
    <row r="37" ht="15">
      <c r="D37" s="6"/>
    </row>
  </sheetData>
  <sheetProtection/>
  <mergeCells count="7">
    <mergeCell ref="K9:S9"/>
    <mergeCell ref="B27:F27"/>
    <mergeCell ref="B5:F5"/>
    <mergeCell ref="B6:F6"/>
    <mergeCell ref="B12:F12"/>
    <mergeCell ref="B17:F17"/>
    <mergeCell ref="B22:F2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R19"/>
  <sheetViews>
    <sheetView view="pageBreakPreview" zoomScale="60" zoomScalePageLayoutView="0" workbookViewId="0" topLeftCell="A1">
      <selection activeCell="P18" sqref="P18"/>
    </sheetView>
  </sheetViews>
  <sheetFormatPr defaultColWidth="9.140625" defaultRowHeight="15"/>
  <cols>
    <col min="1" max="1" width="9.140625" style="10" customWidth="1"/>
    <col min="2" max="2" width="21.421875" style="10" customWidth="1"/>
    <col min="3" max="8" width="17.140625" style="10" customWidth="1"/>
    <col min="9" max="9" width="17.8515625" style="10" customWidth="1"/>
    <col min="10" max="10" width="21.00390625" style="10" customWidth="1"/>
    <col min="11" max="18" width="21.8515625" style="10" customWidth="1"/>
    <col min="19" max="16384" width="9.140625" style="10" customWidth="1"/>
  </cols>
  <sheetData>
    <row r="2" spans="1:18" ht="31.5" customHeight="1">
      <c r="A2" s="292" t="s">
        <v>206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 ht="18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18.75">
      <c r="A4" s="288" t="s">
        <v>86</v>
      </c>
      <c r="B4" s="283" t="s">
        <v>181</v>
      </c>
      <c r="C4" s="283" t="s">
        <v>182</v>
      </c>
      <c r="D4" s="283" t="s">
        <v>183</v>
      </c>
      <c r="E4" s="283" t="s">
        <v>184</v>
      </c>
      <c r="F4" s="283" t="s">
        <v>185</v>
      </c>
      <c r="G4" s="283" t="s">
        <v>186</v>
      </c>
      <c r="H4" s="293" t="s">
        <v>187</v>
      </c>
      <c r="I4" s="294"/>
      <c r="J4" s="295"/>
      <c r="K4" s="283" t="s">
        <v>188</v>
      </c>
      <c r="L4" s="283" t="s">
        <v>209</v>
      </c>
      <c r="M4" s="283" t="s">
        <v>210</v>
      </c>
      <c r="N4" s="283" t="s">
        <v>211</v>
      </c>
      <c r="O4" s="283" t="s">
        <v>212</v>
      </c>
      <c r="P4" s="280" t="s">
        <v>189</v>
      </c>
      <c r="Q4" s="280" t="s">
        <v>190</v>
      </c>
      <c r="R4" s="283" t="s">
        <v>191</v>
      </c>
    </row>
    <row r="5" spans="1:18" ht="18.75">
      <c r="A5" s="289"/>
      <c r="B5" s="284"/>
      <c r="C5" s="284"/>
      <c r="D5" s="284"/>
      <c r="E5" s="284"/>
      <c r="F5" s="284"/>
      <c r="G5" s="284"/>
      <c r="H5" s="283" t="s">
        <v>192</v>
      </c>
      <c r="I5" s="283" t="s">
        <v>193</v>
      </c>
      <c r="J5" s="283" t="s">
        <v>194</v>
      </c>
      <c r="K5" s="284"/>
      <c r="L5" s="284"/>
      <c r="M5" s="284"/>
      <c r="N5" s="284"/>
      <c r="O5" s="284"/>
      <c r="P5" s="281"/>
      <c r="Q5" s="281"/>
      <c r="R5" s="284"/>
    </row>
    <row r="6" spans="1:18" ht="18.75">
      <c r="A6" s="289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1"/>
      <c r="Q6" s="281"/>
      <c r="R6" s="284"/>
    </row>
    <row r="7" spans="1:18" ht="111.75" customHeight="1">
      <c r="A7" s="290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2"/>
      <c r="Q7" s="282"/>
      <c r="R7" s="285"/>
    </row>
    <row r="8" spans="1:18" ht="18" customHeight="1" thickBot="1">
      <c r="A8" s="97"/>
      <c r="B8" s="98">
        <v>1</v>
      </c>
      <c r="C8" s="98">
        <v>2</v>
      </c>
      <c r="D8" s="98">
        <v>3</v>
      </c>
      <c r="E8" s="98">
        <v>4</v>
      </c>
      <c r="F8" s="98">
        <v>5</v>
      </c>
      <c r="G8" s="98">
        <v>6</v>
      </c>
      <c r="H8" s="98">
        <v>7</v>
      </c>
      <c r="I8" s="98">
        <v>8</v>
      </c>
      <c r="J8" s="98">
        <v>9</v>
      </c>
      <c r="K8" s="98">
        <v>10</v>
      </c>
      <c r="L8" s="98">
        <v>11</v>
      </c>
      <c r="M8" s="98">
        <v>12</v>
      </c>
      <c r="N8" s="98">
        <v>13</v>
      </c>
      <c r="O8" s="98">
        <v>14</v>
      </c>
      <c r="P8" s="98" t="s">
        <v>213</v>
      </c>
      <c r="Q8" s="98" t="s">
        <v>214</v>
      </c>
      <c r="R8" s="98" t="s">
        <v>215</v>
      </c>
    </row>
    <row r="9" spans="1:18" ht="39.75" customHeight="1">
      <c r="A9" s="185" t="s">
        <v>141</v>
      </c>
      <c r="B9" s="186" t="s">
        <v>205</v>
      </c>
      <c r="C9" s="286">
        <v>0.4</v>
      </c>
      <c r="D9" s="229">
        <v>25</v>
      </c>
      <c r="E9" s="229">
        <v>24</v>
      </c>
      <c r="F9" s="216">
        <v>168.14</v>
      </c>
      <c r="G9" s="216">
        <v>8.86</v>
      </c>
      <c r="H9" s="194">
        <f>I9+J9</f>
        <v>11</v>
      </c>
      <c r="I9" s="229">
        <v>7</v>
      </c>
      <c r="J9" s="225">
        <v>4</v>
      </c>
      <c r="K9" s="215">
        <v>105</v>
      </c>
      <c r="L9" s="216">
        <v>5.13</v>
      </c>
      <c r="M9" s="216">
        <v>0</v>
      </c>
      <c r="N9" s="216">
        <v>132.51</v>
      </c>
      <c r="O9" s="216">
        <v>0</v>
      </c>
      <c r="P9" s="199">
        <f>L9+M9</f>
        <v>5.13</v>
      </c>
      <c r="Q9" s="200">
        <f>N9+O9</f>
        <v>132.51</v>
      </c>
      <c r="R9" s="201">
        <f>P9-Q9</f>
        <v>-127.38</v>
      </c>
    </row>
    <row r="10" spans="1:18" ht="39.75" customHeight="1">
      <c r="A10" s="185" t="s">
        <v>195</v>
      </c>
      <c r="B10" s="187" t="s">
        <v>196</v>
      </c>
      <c r="C10" s="286"/>
      <c r="D10" s="225"/>
      <c r="E10" s="230"/>
      <c r="F10" s="217"/>
      <c r="G10" s="218"/>
      <c r="H10" s="194">
        <f aca="true" t="shared" si="0" ref="H10:H17">I10+J10</f>
        <v>0</v>
      </c>
      <c r="I10" s="230"/>
      <c r="J10" s="225"/>
      <c r="K10" s="217"/>
      <c r="L10" s="218"/>
      <c r="M10" s="226"/>
      <c r="N10" s="226"/>
      <c r="O10" s="226"/>
      <c r="P10" s="199">
        <f aca="true" t="shared" si="1" ref="P10:P17">L10+M10</f>
        <v>0</v>
      </c>
      <c r="Q10" s="200">
        <f aca="true" t="shared" si="2" ref="Q10:Q17">N10+O10</f>
        <v>0</v>
      </c>
      <c r="R10" s="201">
        <f aca="true" t="shared" si="3" ref="R10:R17">P10-Q10</f>
        <v>0</v>
      </c>
    </row>
    <row r="11" spans="1:18" ht="39.75" customHeight="1">
      <c r="A11" s="188">
        <v>2</v>
      </c>
      <c r="B11" s="189" t="s">
        <v>197</v>
      </c>
      <c r="C11" s="286"/>
      <c r="D11" s="231">
        <v>8</v>
      </c>
      <c r="E11" s="231">
        <v>6</v>
      </c>
      <c r="F11" s="217">
        <v>415</v>
      </c>
      <c r="G11" s="220">
        <v>90.13</v>
      </c>
      <c r="H11" s="194">
        <f t="shared" si="0"/>
        <v>5</v>
      </c>
      <c r="I11" s="231">
        <v>4</v>
      </c>
      <c r="J11" s="227">
        <v>1</v>
      </c>
      <c r="K11" s="219">
        <v>265</v>
      </c>
      <c r="L11" s="220">
        <v>69.29</v>
      </c>
      <c r="M11" s="220">
        <v>0</v>
      </c>
      <c r="N11" s="220">
        <v>212.46</v>
      </c>
      <c r="O11" s="220">
        <v>0</v>
      </c>
      <c r="P11" s="202">
        <f t="shared" si="1"/>
        <v>69.29</v>
      </c>
      <c r="Q11" s="203">
        <f t="shared" si="2"/>
        <v>212.46</v>
      </c>
      <c r="R11" s="204">
        <f t="shared" si="3"/>
        <v>-143.17000000000002</v>
      </c>
    </row>
    <row r="12" spans="1:18" ht="39.75" customHeight="1" thickBot="1">
      <c r="A12" s="190">
        <v>3</v>
      </c>
      <c r="B12" s="191" t="s">
        <v>198</v>
      </c>
      <c r="C12" s="287"/>
      <c r="D12" s="232">
        <v>4</v>
      </c>
      <c r="E12" s="232"/>
      <c r="F12" s="219"/>
      <c r="G12" s="222"/>
      <c r="H12" s="195">
        <f t="shared" si="0"/>
        <v>0</v>
      </c>
      <c r="I12" s="232"/>
      <c r="J12" s="223"/>
      <c r="K12" s="221"/>
      <c r="L12" s="222"/>
      <c r="M12" s="218"/>
      <c r="N12" s="218"/>
      <c r="O12" s="218"/>
      <c r="P12" s="205">
        <f t="shared" si="1"/>
        <v>0</v>
      </c>
      <c r="Q12" s="206">
        <f t="shared" si="2"/>
        <v>0</v>
      </c>
      <c r="R12" s="207">
        <f t="shared" si="3"/>
        <v>0</v>
      </c>
    </row>
    <row r="13" spans="1:18" ht="39.75" customHeight="1">
      <c r="A13" s="192">
        <v>4</v>
      </c>
      <c r="B13" s="193" t="s">
        <v>199</v>
      </c>
      <c r="C13" s="296" t="s">
        <v>200</v>
      </c>
      <c r="D13" s="224"/>
      <c r="E13" s="229"/>
      <c r="F13" s="215"/>
      <c r="G13" s="216"/>
      <c r="H13" s="196">
        <f t="shared" si="0"/>
        <v>0</v>
      </c>
      <c r="I13" s="229"/>
      <c r="J13" s="224"/>
      <c r="K13" s="215"/>
      <c r="L13" s="216"/>
      <c r="M13" s="228"/>
      <c r="N13" s="228"/>
      <c r="O13" s="228"/>
      <c r="P13" s="208">
        <f t="shared" si="1"/>
        <v>0</v>
      </c>
      <c r="Q13" s="209">
        <f t="shared" si="2"/>
        <v>0</v>
      </c>
      <c r="R13" s="210">
        <f t="shared" si="3"/>
        <v>0</v>
      </c>
    </row>
    <row r="14" spans="1:18" ht="39.75" customHeight="1">
      <c r="A14" s="188">
        <v>5</v>
      </c>
      <c r="B14" s="189" t="s">
        <v>198</v>
      </c>
      <c r="C14" s="297"/>
      <c r="D14" s="227">
        <v>5</v>
      </c>
      <c r="E14" s="231">
        <v>5</v>
      </c>
      <c r="F14" s="220">
        <v>3293.6</v>
      </c>
      <c r="G14" s="220">
        <v>845.3</v>
      </c>
      <c r="H14" s="197">
        <f t="shared" si="0"/>
        <v>2</v>
      </c>
      <c r="I14" s="231">
        <v>1</v>
      </c>
      <c r="J14" s="227">
        <v>1</v>
      </c>
      <c r="K14" s="219">
        <v>535</v>
      </c>
      <c r="L14" s="220">
        <v>48.4</v>
      </c>
      <c r="M14" s="220">
        <v>0</v>
      </c>
      <c r="N14" s="220">
        <v>148.4</v>
      </c>
      <c r="O14" s="220">
        <v>0</v>
      </c>
      <c r="P14" s="202">
        <f t="shared" si="1"/>
        <v>48.4</v>
      </c>
      <c r="Q14" s="203">
        <f t="shared" si="2"/>
        <v>148.4</v>
      </c>
      <c r="R14" s="204">
        <f t="shared" si="3"/>
        <v>-100</v>
      </c>
    </row>
    <row r="15" spans="1:18" ht="39.75" customHeight="1" thickBot="1">
      <c r="A15" s="190">
        <v>6</v>
      </c>
      <c r="B15" s="191" t="s">
        <v>201</v>
      </c>
      <c r="C15" s="298"/>
      <c r="D15" s="223"/>
      <c r="E15" s="223"/>
      <c r="F15" s="223"/>
      <c r="G15" s="223"/>
      <c r="H15" s="195">
        <f t="shared" si="0"/>
        <v>0</v>
      </c>
      <c r="I15" s="223"/>
      <c r="J15" s="223"/>
      <c r="K15" s="223"/>
      <c r="L15" s="223"/>
      <c r="M15" s="223"/>
      <c r="N15" s="223"/>
      <c r="O15" s="223"/>
      <c r="P15" s="205">
        <f t="shared" si="1"/>
        <v>0</v>
      </c>
      <c r="Q15" s="206">
        <f t="shared" si="2"/>
        <v>0</v>
      </c>
      <c r="R15" s="207">
        <f t="shared" si="3"/>
        <v>0</v>
      </c>
    </row>
    <row r="16" spans="1:18" ht="39.75" customHeight="1">
      <c r="A16" s="192">
        <v>7</v>
      </c>
      <c r="B16" s="193" t="s">
        <v>198</v>
      </c>
      <c r="C16" s="291" t="s">
        <v>202</v>
      </c>
      <c r="D16" s="224"/>
      <c r="E16" s="224"/>
      <c r="F16" s="224"/>
      <c r="G16" s="224"/>
      <c r="H16" s="196">
        <f t="shared" si="0"/>
        <v>0</v>
      </c>
      <c r="I16" s="224"/>
      <c r="J16" s="224"/>
      <c r="K16" s="224"/>
      <c r="L16" s="224"/>
      <c r="M16" s="224"/>
      <c r="N16" s="224"/>
      <c r="O16" s="224"/>
      <c r="P16" s="208">
        <f t="shared" si="1"/>
        <v>0</v>
      </c>
      <c r="Q16" s="209">
        <f t="shared" si="2"/>
        <v>0</v>
      </c>
      <c r="R16" s="210">
        <f t="shared" si="3"/>
        <v>0</v>
      </c>
    </row>
    <row r="17" spans="1:18" ht="39.75" customHeight="1" thickBot="1">
      <c r="A17" s="190">
        <v>8</v>
      </c>
      <c r="B17" s="191" t="s">
        <v>201</v>
      </c>
      <c r="C17" s="287"/>
      <c r="D17" s="223"/>
      <c r="E17" s="223"/>
      <c r="F17" s="223"/>
      <c r="G17" s="223"/>
      <c r="H17" s="195">
        <f t="shared" si="0"/>
        <v>0</v>
      </c>
      <c r="I17" s="223"/>
      <c r="J17" s="223"/>
      <c r="K17" s="223"/>
      <c r="L17" s="223"/>
      <c r="M17" s="223"/>
      <c r="N17" s="223"/>
      <c r="O17" s="223"/>
      <c r="P17" s="205">
        <f t="shared" si="1"/>
        <v>0</v>
      </c>
      <c r="Q17" s="206">
        <f t="shared" si="2"/>
        <v>0</v>
      </c>
      <c r="R17" s="207">
        <f t="shared" si="3"/>
        <v>0</v>
      </c>
    </row>
    <row r="18" spans="1:18" ht="43.5" customHeight="1" thickBot="1">
      <c r="A18" s="276" t="s">
        <v>203</v>
      </c>
      <c r="B18" s="277"/>
      <c r="C18" s="278"/>
      <c r="D18" s="198">
        <f aca="true" t="shared" si="4" ref="D18:R18">SUM(D9:D17)</f>
        <v>42</v>
      </c>
      <c r="E18" s="198">
        <f t="shared" si="4"/>
        <v>35</v>
      </c>
      <c r="F18" s="198">
        <f t="shared" si="4"/>
        <v>3876.74</v>
      </c>
      <c r="G18" s="198">
        <f t="shared" si="4"/>
        <v>944.29</v>
      </c>
      <c r="H18" s="198">
        <f t="shared" si="4"/>
        <v>18</v>
      </c>
      <c r="I18" s="198">
        <f t="shared" si="4"/>
        <v>12</v>
      </c>
      <c r="J18" s="198">
        <f t="shared" si="4"/>
        <v>6</v>
      </c>
      <c r="K18" s="198">
        <f t="shared" si="4"/>
        <v>905</v>
      </c>
      <c r="L18" s="198">
        <f t="shared" si="4"/>
        <v>122.82</v>
      </c>
      <c r="M18" s="198">
        <f t="shared" si="4"/>
        <v>0</v>
      </c>
      <c r="N18" s="198">
        <f t="shared" si="4"/>
        <v>493.37</v>
      </c>
      <c r="O18" s="198">
        <f t="shared" si="4"/>
        <v>0</v>
      </c>
      <c r="P18" s="211">
        <f t="shared" si="4"/>
        <v>122.82</v>
      </c>
      <c r="Q18" s="211">
        <f t="shared" si="4"/>
        <v>493.37</v>
      </c>
      <c r="R18" s="211">
        <f t="shared" si="4"/>
        <v>-370.55</v>
      </c>
    </row>
    <row r="19" spans="1:18" ht="53.25" customHeight="1">
      <c r="A19" s="279" t="s">
        <v>204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</row>
  </sheetData>
  <sheetProtection password="CF26" sheet="1"/>
  <mergeCells count="25">
    <mergeCell ref="K4:K7"/>
    <mergeCell ref="M4:M7"/>
    <mergeCell ref="O4:O7"/>
    <mergeCell ref="P4:P7"/>
    <mergeCell ref="C13:C15"/>
    <mergeCell ref="A4:A7"/>
    <mergeCell ref="C16:C17"/>
    <mergeCell ref="A2:R2"/>
    <mergeCell ref="B4:B7"/>
    <mergeCell ref="C4:C7"/>
    <mergeCell ref="D4:D7"/>
    <mergeCell ref="E4:E7"/>
    <mergeCell ref="F4:F7"/>
    <mergeCell ref="G4:G7"/>
    <mergeCell ref="H4:J4"/>
    <mergeCell ref="A18:C18"/>
    <mergeCell ref="A19:R19"/>
    <mergeCell ref="Q4:Q7"/>
    <mergeCell ref="R4:R7"/>
    <mergeCell ref="H5:H7"/>
    <mergeCell ref="I5:I7"/>
    <mergeCell ref="J5:J7"/>
    <mergeCell ref="C9:C12"/>
    <mergeCell ref="L4:L7"/>
    <mergeCell ref="N4:N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"МРСК Волги"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Сергей Павлович</dc:creator>
  <cp:keywords/>
  <dc:description/>
  <cp:lastModifiedBy>Трифонов Валерий Николаевич</cp:lastModifiedBy>
  <cp:lastPrinted>2018-10-18T11:44:22Z</cp:lastPrinted>
  <dcterms:created xsi:type="dcterms:W3CDTF">2016-11-24T05:20:00Z</dcterms:created>
  <dcterms:modified xsi:type="dcterms:W3CDTF">2018-10-19T10:32:03Z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